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 activeTab="3"/>
  </bookViews>
  <sheets>
    <sheet name="Sheet1" sheetId="1" r:id="rId1"/>
    <sheet name="Drillis" sheetId="6" r:id="rId2"/>
    <sheet name="Simulation" sheetId="7" r:id="rId3"/>
    <sheet name="Sheet2" sheetId="8" r:id="rId4"/>
    <sheet name="Analysis" sheetId="5" r:id="rId5"/>
  </sheets>
  <calcPr calcId="125725"/>
</workbook>
</file>

<file path=xl/calcChain.xml><?xml version="1.0" encoding="utf-8"?>
<calcChain xmlns="http://schemas.openxmlformats.org/spreadsheetml/2006/main">
  <c r="K6" i="5"/>
  <c r="K7"/>
  <c r="K8"/>
  <c r="K11"/>
  <c r="K16"/>
  <c r="AE16"/>
  <c r="K17"/>
  <c r="AE17"/>
  <c r="K18"/>
  <c r="AE18"/>
  <c r="K19"/>
  <c r="AE19"/>
  <c r="K20"/>
  <c r="AE20"/>
  <c r="K21"/>
  <c r="AE21"/>
  <c r="K22"/>
  <c r="AE22"/>
  <c r="K23"/>
  <c r="AE23"/>
  <c r="K24"/>
  <c r="AE24"/>
  <c r="K25"/>
  <c r="AE25"/>
  <c r="K26"/>
  <c r="AE26"/>
  <c r="K27"/>
  <c r="AE27"/>
  <c r="K28"/>
  <c r="AE28"/>
  <c r="K29"/>
  <c r="AE29"/>
  <c r="K30"/>
  <c r="AE30"/>
  <c r="K31"/>
  <c r="AE31"/>
  <c r="K32"/>
  <c r="AE32"/>
  <c r="K33"/>
  <c r="AE33"/>
  <c r="K34"/>
  <c r="AE34"/>
  <c r="K35"/>
  <c r="AE35"/>
  <c r="K36"/>
  <c r="AE36"/>
  <c r="K37"/>
  <c r="AE37"/>
  <c r="K38"/>
  <c r="AE38"/>
  <c r="K39"/>
  <c r="AE39"/>
  <c r="K40"/>
  <c r="AE40"/>
  <c r="K41"/>
  <c r="AE41"/>
  <c r="K42"/>
  <c r="AE42"/>
  <c r="K43"/>
  <c r="AE43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L9"/>
  <c r="L10"/>
  <c r="L11"/>
  <c r="L37"/>
  <c r="J9"/>
  <c r="J10"/>
  <c r="J11"/>
  <c r="J37"/>
  <c r="T17"/>
  <c r="U17"/>
  <c r="V17"/>
  <c r="W17"/>
  <c r="X17"/>
  <c r="Y17"/>
  <c r="Z17"/>
  <c r="AA17"/>
  <c r="AB17"/>
  <c r="AC17"/>
  <c r="AF17"/>
  <c r="AG17"/>
  <c r="AH17"/>
  <c r="T18"/>
  <c r="U18"/>
  <c r="V18"/>
  <c r="W18"/>
  <c r="X18"/>
  <c r="Y18"/>
  <c r="Z18"/>
  <c r="AA18"/>
  <c r="AB18"/>
  <c r="AC18"/>
  <c r="AF18"/>
  <c r="AG18"/>
  <c r="AH18"/>
  <c r="T19"/>
  <c r="U19"/>
  <c r="V19"/>
  <c r="W19"/>
  <c r="X19"/>
  <c r="Y19"/>
  <c r="Z19"/>
  <c r="AA19"/>
  <c r="AB19"/>
  <c r="AC19"/>
  <c r="AF19"/>
  <c r="AG19"/>
  <c r="AH19"/>
  <c r="T20"/>
  <c r="U20"/>
  <c r="V20"/>
  <c r="W20"/>
  <c r="X20"/>
  <c r="Y20"/>
  <c r="Z20"/>
  <c r="AA20"/>
  <c r="AB20"/>
  <c r="AC20"/>
  <c r="AF20"/>
  <c r="AG20"/>
  <c r="AH20"/>
  <c r="T21"/>
  <c r="U21"/>
  <c r="V21"/>
  <c r="W21"/>
  <c r="X21"/>
  <c r="Y21"/>
  <c r="Z21"/>
  <c r="AA21"/>
  <c r="AB21"/>
  <c r="AC21"/>
  <c r="AF21"/>
  <c r="AG21"/>
  <c r="AH21"/>
  <c r="T22"/>
  <c r="U22"/>
  <c r="V22"/>
  <c r="W22"/>
  <c r="X22"/>
  <c r="Y22"/>
  <c r="Z22"/>
  <c r="AA22"/>
  <c r="AB22"/>
  <c r="AC22"/>
  <c r="AF22"/>
  <c r="AG22"/>
  <c r="AH22"/>
  <c r="T23"/>
  <c r="U23"/>
  <c r="V23"/>
  <c r="W23"/>
  <c r="X23"/>
  <c r="Y23"/>
  <c r="Z23"/>
  <c r="AA23"/>
  <c r="AB23"/>
  <c r="AC23"/>
  <c r="AF23"/>
  <c r="AG23"/>
  <c r="AH23"/>
  <c r="T24"/>
  <c r="U24"/>
  <c r="V24"/>
  <c r="W24"/>
  <c r="X24"/>
  <c r="Y24"/>
  <c r="Z24"/>
  <c r="AA24"/>
  <c r="AB24"/>
  <c r="AC24"/>
  <c r="AF24"/>
  <c r="AG24"/>
  <c r="AH24"/>
  <c r="T25"/>
  <c r="U25"/>
  <c r="V25"/>
  <c r="W25"/>
  <c r="X25"/>
  <c r="Y25"/>
  <c r="Z25"/>
  <c r="AA25"/>
  <c r="AB25"/>
  <c r="AC25"/>
  <c r="AF25"/>
  <c r="AG25"/>
  <c r="AH25"/>
  <c r="T26"/>
  <c r="U26"/>
  <c r="V26"/>
  <c r="W26"/>
  <c r="X26"/>
  <c r="Y26"/>
  <c r="Z26"/>
  <c r="AA26"/>
  <c r="AB26"/>
  <c r="AC26"/>
  <c r="AF26"/>
  <c r="AG26"/>
  <c r="AH26"/>
  <c r="T27"/>
  <c r="U27"/>
  <c r="V27"/>
  <c r="W27"/>
  <c r="X27"/>
  <c r="Y27"/>
  <c r="Z27"/>
  <c r="AA27"/>
  <c r="AB27"/>
  <c r="AC27"/>
  <c r="AF27"/>
  <c r="AG27"/>
  <c r="AH27"/>
  <c r="T28"/>
  <c r="U28"/>
  <c r="V28"/>
  <c r="W28"/>
  <c r="X28"/>
  <c r="Y28"/>
  <c r="Z28"/>
  <c r="AA28"/>
  <c r="AB28"/>
  <c r="AC28"/>
  <c r="AF28"/>
  <c r="AG28"/>
  <c r="AH28"/>
  <c r="T29"/>
  <c r="U29"/>
  <c r="V29"/>
  <c r="W29"/>
  <c r="X29"/>
  <c r="Y29"/>
  <c r="Z29"/>
  <c r="AA29"/>
  <c r="AB29"/>
  <c r="AC29"/>
  <c r="AF29"/>
  <c r="AG29"/>
  <c r="AH29"/>
  <c r="T30"/>
  <c r="U30"/>
  <c r="V30"/>
  <c r="W30"/>
  <c r="X30"/>
  <c r="Y30"/>
  <c r="Z30"/>
  <c r="AA30"/>
  <c r="AB30"/>
  <c r="AC30"/>
  <c r="AF30"/>
  <c r="AG30"/>
  <c r="AH30"/>
  <c r="T31"/>
  <c r="U31"/>
  <c r="V31"/>
  <c r="W31"/>
  <c r="X31"/>
  <c r="Y31"/>
  <c r="Z31"/>
  <c r="AA31"/>
  <c r="AB31"/>
  <c r="AC31"/>
  <c r="AF31"/>
  <c r="AG31"/>
  <c r="AH31"/>
  <c r="T32"/>
  <c r="U32"/>
  <c r="V32"/>
  <c r="W32"/>
  <c r="X32"/>
  <c r="Y32"/>
  <c r="Z32"/>
  <c r="AA32"/>
  <c r="AB32"/>
  <c r="AC32"/>
  <c r="AF32"/>
  <c r="AG32"/>
  <c r="AH32"/>
  <c r="T33"/>
  <c r="U33"/>
  <c r="V33"/>
  <c r="W33"/>
  <c r="X33"/>
  <c r="Y33"/>
  <c r="Z33"/>
  <c r="AA33"/>
  <c r="AB33"/>
  <c r="AC33"/>
  <c r="AF33"/>
  <c r="AG33"/>
  <c r="AH33"/>
  <c r="T34"/>
  <c r="U34"/>
  <c r="V34"/>
  <c r="W34"/>
  <c r="X34"/>
  <c r="Y34"/>
  <c r="Z34"/>
  <c r="AA34"/>
  <c r="AB34"/>
  <c r="AC34"/>
  <c r="AF34"/>
  <c r="AG34"/>
  <c r="AH34"/>
  <c r="T35"/>
  <c r="U35"/>
  <c r="V35"/>
  <c r="W35"/>
  <c r="X35"/>
  <c r="Y35"/>
  <c r="Z35"/>
  <c r="AA35"/>
  <c r="AB35"/>
  <c r="AC35"/>
  <c r="AF35"/>
  <c r="AG35"/>
  <c r="AH35"/>
  <c r="T36"/>
  <c r="U36"/>
  <c r="V36"/>
  <c r="W36"/>
  <c r="X36"/>
  <c r="Y36"/>
  <c r="Z36"/>
  <c r="AA36"/>
  <c r="AB36"/>
  <c r="AC36"/>
  <c r="AF36"/>
  <c r="AG36"/>
  <c r="AH36"/>
  <c r="T37"/>
  <c r="U37"/>
  <c r="V37"/>
  <c r="W37"/>
  <c r="X37"/>
  <c r="Y37"/>
  <c r="Z37"/>
  <c r="AA37"/>
  <c r="AB37"/>
  <c r="AC37"/>
  <c r="AF37"/>
  <c r="AG37"/>
  <c r="AH37"/>
  <c r="T38"/>
  <c r="U38"/>
  <c r="V38"/>
  <c r="W38"/>
  <c r="X38"/>
  <c r="Y38"/>
  <c r="Z38"/>
  <c r="AA38"/>
  <c r="AB38"/>
  <c r="AC38"/>
  <c r="AF38"/>
  <c r="AG38"/>
  <c r="AH38"/>
  <c r="T39"/>
  <c r="U39"/>
  <c r="V39"/>
  <c r="W39"/>
  <c r="X39"/>
  <c r="Y39"/>
  <c r="Z39"/>
  <c r="AA39"/>
  <c r="AB39"/>
  <c r="AC39"/>
  <c r="AF39"/>
  <c r="AG39"/>
  <c r="AH39"/>
  <c r="T40"/>
  <c r="U40"/>
  <c r="V40"/>
  <c r="W40"/>
  <c r="X40"/>
  <c r="Y40"/>
  <c r="Z40"/>
  <c r="AA40"/>
  <c r="AB40"/>
  <c r="AC40"/>
  <c r="AF40"/>
  <c r="AG40"/>
  <c r="AH40"/>
  <c r="T41"/>
  <c r="U41"/>
  <c r="V41"/>
  <c r="W41"/>
  <c r="X41"/>
  <c r="Y41"/>
  <c r="Z41"/>
  <c r="AA41"/>
  <c r="AB41"/>
  <c r="AC41"/>
  <c r="AF41"/>
  <c r="AG41"/>
  <c r="AH41"/>
  <c r="T42"/>
  <c r="U42"/>
  <c r="V42"/>
  <c r="W42"/>
  <c r="X42"/>
  <c r="Y42"/>
  <c r="Z42"/>
  <c r="AA42"/>
  <c r="AB42"/>
  <c r="AC42"/>
  <c r="AF42"/>
  <c r="AG42"/>
  <c r="AH42"/>
  <c r="T43"/>
  <c r="U43"/>
  <c r="V43"/>
  <c r="W43"/>
  <c r="X43"/>
  <c r="Y43"/>
  <c r="Z43"/>
  <c r="AA43"/>
  <c r="AB43"/>
  <c r="AC43"/>
  <c r="AF43"/>
  <c r="AG43"/>
  <c r="AH43"/>
  <c r="U16"/>
  <c r="V16"/>
  <c r="W16"/>
  <c r="X16"/>
  <c r="Y16"/>
  <c r="Z16"/>
  <c r="AA16"/>
  <c r="AB16"/>
  <c r="AC16"/>
  <c r="AD16"/>
  <c r="AF16"/>
  <c r="AG16"/>
  <c r="AH16"/>
  <c r="T16"/>
  <c r="L17"/>
  <c r="M17"/>
  <c r="N17"/>
  <c r="O17"/>
  <c r="P17"/>
  <c r="Q17"/>
  <c r="R17"/>
  <c r="S17"/>
  <c r="L18"/>
  <c r="M18"/>
  <c r="N18"/>
  <c r="O18"/>
  <c r="P18"/>
  <c r="Q18"/>
  <c r="R18"/>
  <c r="S18"/>
  <c r="L19"/>
  <c r="M19"/>
  <c r="N19"/>
  <c r="O19"/>
  <c r="P19"/>
  <c r="Q19"/>
  <c r="R19"/>
  <c r="S19"/>
  <c r="L20"/>
  <c r="M20"/>
  <c r="N20"/>
  <c r="O20"/>
  <c r="P20"/>
  <c r="Q20"/>
  <c r="R20"/>
  <c r="S20"/>
  <c r="L21"/>
  <c r="M21"/>
  <c r="N21"/>
  <c r="O21"/>
  <c r="P21"/>
  <c r="Q21"/>
  <c r="R21"/>
  <c r="S21"/>
  <c r="L22"/>
  <c r="M22"/>
  <c r="N22"/>
  <c r="O22"/>
  <c r="P22"/>
  <c r="Q22"/>
  <c r="R22"/>
  <c r="S22"/>
  <c r="L23"/>
  <c r="M23"/>
  <c r="N23"/>
  <c r="O23"/>
  <c r="P23"/>
  <c r="Q23"/>
  <c r="R23"/>
  <c r="S23"/>
  <c r="L24"/>
  <c r="M24"/>
  <c r="N24"/>
  <c r="O24"/>
  <c r="P24"/>
  <c r="Q24"/>
  <c r="R24"/>
  <c r="S24"/>
  <c r="L25"/>
  <c r="M25"/>
  <c r="N25"/>
  <c r="O25"/>
  <c r="P25"/>
  <c r="Q25"/>
  <c r="R25"/>
  <c r="S25"/>
  <c r="L26"/>
  <c r="M26"/>
  <c r="N26"/>
  <c r="O26"/>
  <c r="P26"/>
  <c r="Q26"/>
  <c r="R26"/>
  <c r="S26"/>
  <c r="L27"/>
  <c r="M27"/>
  <c r="N27"/>
  <c r="O27"/>
  <c r="P27"/>
  <c r="Q27"/>
  <c r="R27"/>
  <c r="S27"/>
  <c r="L28"/>
  <c r="M28"/>
  <c r="N28"/>
  <c r="O28"/>
  <c r="P28"/>
  <c r="Q28"/>
  <c r="R28"/>
  <c r="S28"/>
  <c r="L29"/>
  <c r="M29"/>
  <c r="N29"/>
  <c r="O29"/>
  <c r="P29"/>
  <c r="Q29"/>
  <c r="R29"/>
  <c r="S29"/>
  <c r="L30"/>
  <c r="M30"/>
  <c r="N30"/>
  <c r="O30"/>
  <c r="P30"/>
  <c r="Q30"/>
  <c r="R30"/>
  <c r="S30"/>
  <c r="L31"/>
  <c r="M31"/>
  <c r="N31"/>
  <c r="O31"/>
  <c r="P31"/>
  <c r="Q31"/>
  <c r="R31"/>
  <c r="S31"/>
  <c r="L32"/>
  <c r="M32"/>
  <c r="N32"/>
  <c r="O32"/>
  <c r="P32"/>
  <c r="Q32"/>
  <c r="R32"/>
  <c r="S32"/>
  <c r="L33"/>
  <c r="M33"/>
  <c r="N33"/>
  <c r="O33"/>
  <c r="P33"/>
  <c r="Q33"/>
  <c r="R33"/>
  <c r="S33"/>
  <c r="L34"/>
  <c r="M34"/>
  <c r="N34"/>
  <c r="O34"/>
  <c r="P34"/>
  <c r="Q34"/>
  <c r="R34"/>
  <c r="S34"/>
  <c r="L35"/>
  <c r="M35"/>
  <c r="N35"/>
  <c r="O35"/>
  <c r="P35"/>
  <c r="Q35"/>
  <c r="R35"/>
  <c r="S35"/>
  <c r="L36"/>
  <c r="M36"/>
  <c r="N36"/>
  <c r="O36"/>
  <c r="P36"/>
  <c r="Q36"/>
  <c r="R36"/>
  <c r="S36"/>
  <c r="M37"/>
  <c r="N37"/>
  <c r="O37"/>
  <c r="P37"/>
  <c r="Q37"/>
  <c r="R37"/>
  <c r="S37"/>
  <c r="L38"/>
  <c r="M38"/>
  <c r="N38"/>
  <c r="O38"/>
  <c r="P38"/>
  <c r="Q38"/>
  <c r="R38"/>
  <c r="S38"/>
  <c r="L39"/>
  <c r="M39"/>
  <c r="N39"/>
  <c r="O39"/>
  <c r="P39"/>
  <c r="Q39"/>
  <c r="R39"/>
  <c r="S39"/>
  <c r="L40"/>
  <c r="M40"/>
  <c r="N40"/>
  <c r="O40"/>
  <c r="P40"/>
  <c r="Q40"/>
  <c r="R40"/>
  <c r="S40"/>
  <c r="L41"/>
  <c r="M41"/>
  <c r="N41"/>
  <c r="O41"/>
  <c r="P41"/>
  <c r="Q41"/>
  <c r="R41"/>
  <c r="S41"/>
  <c r="L42"/>
  <c r="M42"/>
  <c r="N42"/>
  <c r="O42"/>
  <c r="P42"/>
  <c r="Q42"/>
  <c r="R42"/>
  <c r="S42"/>
  <c r="L43"/>
  <c r="M43"/>
  <c r="N43"/>
  <c r="O43"/>
  <c r="P43"/>
  <c r="Q43"/>
  <c r="R43"/>
  <c r="S43"/>
  <c r="L16"/>
  <c r="N16"/>
  <c r="O16"/>
  <c r="P16"/>
  <c r="Q16"/>
  <c r="R16"/>
  <c r="S16"/>
  <c r="M16"/>
  <c r="J43"/>
  <c r="I6"/>
  <c r="I8"/>
  <c r="I7"/>
  <c r="I11"/>
  <c r="I43"/>
  <c r="J42"/>
  <c r="I42"/>
  <c r="J41"/>
  <c r="I41"/>
  <c r="J40"/>
  <c r="I40"/>
  <c r="J39"/>
  <c r="I39"/>
  <c r="J38"/>
  <c r="I38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H9"/>
  <c r="H10"/>
  <c r="H11"/>
  <c r="H43"/>
  <c r="G6"/>
  <c r="G8"/>
  <c r="G7"/>
  <c r="G11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F9"/>
  <c r="F10"/>
  <c r="F1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6"/>
  <c r="E6"/>
  <c r="E8"/>
  <c r="E7"/>
  <c r="E1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16"/>
  <c r="I5" i="6"/>
  <c r="I27"/>
  <c r="I28"/>
  <c r="I29"/>
  <c r="I30"/>
  <c r="I31"/>
  <c r="I32"/>
  <c r="I33"/>
  <c r="I34"/>
  <c r="I35"/>
  <c r="I36"/>
  <c r="I37"/>
  <c r="I38"/>
  <c r="I39"/>
  <c r="B40"/>
  <c r="I40"/>
  <c r="B41"/>
  <c r="I41"/>
  <c r="L55"/>
  <c r="M55"/>
  <c r="N55"/>
  <c r="O55"/>
  <c r="P55"/>
  <c r="Q55"/>
  <c r="L56"/>
  <c r="M56"/>
  <c r="N56"/>
  <c r="O56"/>
  <c r="P56"/>
  <c r="Q56"/>
  <c r="M47"/>
  <c r="N47"/>
  <c r="O47"/>
  <c r="P47"/>
  <c r="Q47"/>
  <c r="L47"/>
  <c r="L66"/>
  <c r="M66"/>
  <c r="N66"/>
  <c r="O66"/>
  <c r="P66"/>
  <c r="Q66"/>
  <c r="C53"/>
  <c r="D53"/>
  <c r="E53"/>
  <c r="F53"/>
  <c r="G53"/>
  <c r="H53"/>
  <c r="I53"/>
  <c r="C54"/>
  <c r="D54"/>
  <c r="E54"/>
  <c r="F54"/>
  <c r="G54"/>
  <c r="H54"/>
  <c r="I54"/>
  <c r="C55"/>
  <c r="D55"/>
  <c r="E55"/>
  <c r="F55"/>
  <c r="G55"/>
  <c r="H55"/>
  <c r="I55"/>
  <c r="C56"/>
  <c r="D56"/>
  <c r="E56"/>
  <c r="F56"/>
  <c r="G56"/>
  <c r="H56"/>
  <c r="I56"/>
  <c r="C57"/>
  <c r="D57"/>
  <c r="E57"/>
  <c r="F57"/>
  <c r="G57"/>
  <c r="H57"/>
  <c r="I57"/>
  <c r="C58"/>
  <c r="D58"/>
  <c r="E58"/>
  <c r="F58"/>
  <c r="G58"/>
  <c r="H58"/>
  <c r="I58"/>
  <c r="C59"/>
  <c r="D59"/>
  <c r="E59"/>
  <c r="F59"/>
  <c r="G59"/>
  <c r="H59"/>
  <c r="I59"/>
  <c r="C60"/>
  <c r="D60"/>
  <c r="E60"/>
  <c r="F60"/>
  <c r="G60"/>
  <c r="H60"/>
  <c r="I60"/>
  <c r="C61"/>
  <c r="D61"/>
  <c r="E61"/>
  <c r="F61"/>
  <c r="G61"/>
  <c r="H61"/>
  <c r="I61"/>
  <c r="C62"/>
  <c r="D62"/>
  <c r="E62"/>
  <c r="F62"/>
  <c r="G62"/>
  <c r="H62"/>
  <c r="I62"/>
  <c r="C63"/>
  <c r="D63"/>
  <c r="E63"/>
  <c r="F63"/>
  <c r="G63"/>
  <c r="H63"/>
  <c r="I63"/>
  <c r="B64"/>
  <c r="C64"/>
  <c r="D64"/>
  <c r="E64"/>
  <c r="F64"/>
  <c r="G64"/>
  <c r="H64"/>
  <c r="I64"/>
  <c r="B65"/>
  <c r="C65"/>
  <c r="D65"/>
  <c r="E65"/>
  <c r="F65"/>
  <c r="G65"/>
  <c r="H65"/>
  <c r="I65"/>
  <c r="D52"/>
  <c r="E52"/>
  <c r="F52"/>
  <c r="G52"/>
  <c r="H52"/>
  <c r="I52"/>
  <c r="C52"/>
  <c r="C27"/>
  <c r="C29"/>
  <c r="D27"/>
  <c r="D29"/>
  <c r="E27"/>
  <c r="E29"/>
  <c r="F27"/>
  <c r="F29"/>
  <c r="G27"/>
  <c r="G29"/>
  <c r="H27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C35"/>
  <c r="D35"/>
  <c r="E35"/>
  <c r="F35"/>
  <c r="G35"/>
  <c r="H35"/>
  <c r="C36"/>
  <c r="D36"/>
  <c r="E36"/>
  <c r="F36"/>
  <c r="G36"/>
  <c r="H36"/>
  <c r="C37"/>
  <c r="D37"/>
  <c r="E37"/>
  <c r="F37"/>
  <c r="G37"/>
  <c r="H37"/>
  <c r="C38"/>
  <c r="D38"/>
  <c r="E38"/>
  <c r="F38"/>
  <c r="G38"/>
  <c r="H38"/>
  <c r="C39"/>
  <c r="D39"/>
  <c r="E39"/>
  <c r="F39"/>
  <c r="G39"/>
  <c r="H39"/>
  <c r="C40"/>
  <c r="D40"/>
  <c r="E40"/>
  <c r="F40"/>
  <c r="G40"/>
  <c r="H40"/>
  <c r="C41"/>
  <c r="D41"/>
  <c r="E41"/>
  <c r="F41"/>
  <c r="G41"/>
  <c r="H41"/>
  <c r="D28"/>
  <c r="E28"/>
  <c r="F28"/>
  <c r="G28"/>
  <c r="H28"/>
  <c r="C28"/>
  <c r="B19"/>
  <c r="C5"/>
  <c r="C19"/>
  <c r="D5"/>
  <c r="D19"/>
  <c r="E5"/>
  <c r="E19"/>
  <c r="F5"/>
  <c r="F19"/>
  <c r="G5"/>
  <c r="G19"/>
  <c r="H5"/>
  <c r="H19"/>
  <c r="I19"/>
  <c r="B18"/>
  <c r="I18"/>
  <c r="H18"/>
  <c r="G18"/>
  <c r="F18"/>
  <c r="E18"/>
  <c r="D18"/>
  <c r="C18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B10" i="1"/>
  <c r="B9"/>
  <c r="B23"/>
  <c r="C10"/>
  <c r="C9"/>
  <c r="C23"/>
  <c r="D10"/>
  <c r="D9"/>
  <c r="D23"/>
  <c r="E10"/>
  <c r="E9"/>
  <c r="E23"/>
  <c r="B24"/>
  <c r="C24"/>
  <c r="D24"/>
  <c r="E24"/>
  <c r="B25"/>
  <c r="C25"/>
  <c r="D25"/>
  <c r="E25"/>
  <c r="C22"/>
  <c r="D22"/>
  <c r="E22"/>
  <c r="B22"/>
  <c r="E5"/>
  <c r="E18"/>
  <c r="D18"/>
  <c r="C18"/>
  <c r="B18"/>
  <c r="B20"/>
  <c r="C20"/>
  <c r="D20"/>
  <c r="E20"/>
  <c r="B21"/>
  <c r="C21"/>
  <c r="D21"/>
  <c r="E21"/>
  <c r="C19"/>
  <c r="D19"/>
  <c r="E19"/>
  <c r="B19"/>
  <c r="C8"/>
  <c r="D8"/>
  <c r="E8"/>
  <c r="B8"/>
  <c r="E6"/>
  <c r="E4"/>
  <c r="D4" i="8"/>
  <c r="E4"/>
  <c r="F4"/>
  <c r="G4"/>
  <c r="H4"/>
  <c r="D5"/>
  <c r="E5"/>
  <c r="F5"/>
  <c r="G5"/>
  <c r="H5"/>
  <c r="D6"/>
  <c r="E6"/>
  <c r="F6"/>
  <c r="G6"/>
  <c r="H6"/>
  <c r="D7"/>
  <c r="E7"/>
  <c r="F7"/>
  <c r="G7"/>
  <c r="H7"/>
  <c r="D8"/>
  <c r="E8"/>
  <c r="F8"/>
  <c r="G8"/>
  <c r="H8"/>
  <c r="D9"/>
  <c r="E9"/>
  <c r="F9"/>
  <c r="G9"/>
  <c r="H9"/>
  <c r="D10"/>
  <c r="E10"/>
  <c r="F10"/>
  <c r="G10"/>
  <c r="H10"/>
  <c r="D11"/>
  <c r="E11"/>
  <c r="F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3"/>
  <c r="E3"/>
  <c r="F3"/>
  <c r="G3"/>
  <c r="H3"/>
  <c r="T44" i="7"/>
  <c r="U44"/>
  <c r="V44"/>
  <c r="W44"/>
  <c r="X44"/>
  <c r="Y44"/>
  <c r="Z44"/>
  <c r="AA44"/>
  <c r="AB44"/>
  <c r="AC44"/>
  <c r="AD44"/>
  <c r="AE44"/>
  <c r="AF44"/>
  <c r="AG44"/>
  <c r="T45"/>
  <c r="U45"/>
  <c r="V45"/>
  <c r="W45"/>
  <c r="X45"/>
  <c r="Y45"/>
  <c r="Z45"/>
  <c r="AA45"/>
  <c r="AB45"/>
  <c r="AC45"/>
  <c r="AD45"/>
  <c r="AE45"/>
  <c r="AF45"/>
  <c r="AG45"/>
  <c r="T46"/>
  <c r="U46"/>
  <c r="V46"/>
  <c r="W46"/>
  <c r="X46"/>
  <c r="Y46"/>
  <c r="Z46"/>
  <c r="AA46"/>
  <c r="AB46"/>
  <c r="AC46"/>
  <c r="AD46"/>
  <c r="AE46"/>
  <c r="AF46"/>
  <c r="AG46"/>
  <c r="T47"/>
  <c r="U47"/>
  <c r="V47"/>
  <c r="W47"/>
  <c r="X47"/>
  <c r="Y47"/>
  <c r="Z47"/>
  <c r="AA47"/>
  <c r="AB47"/>
  <c r="AC47"/>
  <c r="AD47"/>
  <c r="AE47"/>
  <c r="AF47"/>
  <c r="AG47"/>
  <c r="T48"/>
  <c r="U48"/>
  <c r="V48"/>
  <c r="W48"/>
  <c r="X48"/>
  <c r="Y48"/>
  <c r="Z48"/>
  <c r="AA48"/>
  <c r="AB48"/>
  <c r="AC48"/>
  <c r="AD48"/>
  <c r="AE48"/>
  <c r="AF48"/>
  <c r="AG48"/>
  <c r="T49"/>
  <c r="U49"/>
  <c r="V49"/>
  <c r="W49"/>
  <c r="X49"/>
  <c r="Y49"/>
  <c r="Z49"/>
  <c r="AA49"/>
  <c r="AB49"/>
  <c r="AC49"/>
  <c r="AD49"/>
  <c r="AE49"/>
  <c r="AF49"/>
  <c r="AG49"/>
  <c r="T50"/>
  <c r="U50"/>
  <c r="V50"/>
  <c r="W50"/>
  <c r="X50"/>
  <c r="Y50"/>
  <c r="Z50"/>
  <c r="AA50"/>
  <c r="AB50"/>
  <c r="AC50"/>
  <c r="AD50"/>
  <c r="AE50"/>
  <c r="AF50"/>
  <c r="AG50"/>
  <c r="T51"/>
  <c r="U51"/>
  <c r="V51"/>
  <c r="W51"/>
  <c r="X51"/>
  <c r="Y51"/>
  <c r="Z51"/>
  <c r="AA51"/>
  <c r="AB51"/>
  <c r="AC51"/>
  <c r="AD51"/>
  <c r="AE51"/>
  <c r="AF51"/>
  <c r="AG51"/>
  <c r="T52"/>
  <c r="U52"/>
  <c r="V52"/>
  <c r="W52"/>
  <c r="X52"/>
  <c r="Y52"/>
  <c r="Z52"/>
  <c r="AA52"/>
  <c r="AB52"/>
  <c r="AC52"/>
  <c r="AD52"/>
  <c r="AE52"/>
  <c r="AF52"/>
  <c r="AG52"/>
  <c r="T53"/>
  <c r="U53"/>
  <c r="V53"/>
  <c r="W53"/>
  <c r="X53"/>
  <c r="Y53"/>
  <c r="Z53"/>
  <c r="AA53"/>
  <c r="AB53"/>
  <c r="AC53"/>
  <c r="AD53"/>
  <c r="AE53"/>
  <c r="AF53"/>
  <c r="AG53"/>
  <c r="T54"/>
  <c r="U54"/>
  <c r="V54"/>
  <c r="W54"/>
  <c r="X54"/>
  <c r="Y54"/>
  <c r="Z54"/>
  <c r="AA54"/>
  <c r="AB54"/>
  <c r="AC54"/>
  <c r="AD54"/>
  <c r="AE54"/>
  <c r="AF54"/>
  <c r="AG54"/>
  <c r="T55"/>
  <c r="U55"/>
  <c r="V55"/>
  <c r="W55"/>
  <c r="X55"/>
  <c r="Y55"/>
  <c r="Z55"/>
  <c r="AA55"/>
  <c r="AB55"/>
  <c r="AC55"/>
  <c r="AD55"/>
  <c r="AE55"/>
  <c r="AF55"/>
  <c r="AG55"/>
  <c r="T56"/>
  <c r="U56"/>
  <c r="V56"/>
  <c r="W56"/>
  <c r="X56"/>
  <c r="Y56"/>
  <c r="Z56"/>
  <c r="AA56"/>
  <c r="AB56"/>
  <c r="AC56"/>
  <c r="AD56"/>
  <c r="AE56"/>
  <c r="AF56"/>
  <c r="AG56"/>
  <c r="T57"/>
  <c r="U57"/>
  <c r="V57"/>
  <c r="W57"/>
  <c r="X57"/>
  <c r="Y57"/>
  <c r="Z57"/>
  <c r="AA57"/>
  <c r="AB57"/>
  <c r="AC57"/>
  <c r="AD57"/>
  <c r="AE57"/>
  <c r="AF57"/>
  <c r="AG57"/>
  <c r="T58"/>
  <c r="U58"/>
  <c r="V58"/>
  <c r="W58"/>
  <c r="X58"/>
  <c r="Y58"/>
  <c r="Z58"/>
  <c r="AA58"/>
  <c r="AB58"/>
  <c r="AC58"/>
  <c r="AD58"/>
  <c r="AE58"/>
  <c r="AF58"/>
  <c r="AG58"/>
  <c r="T59"/>
  <c r="U59"/>
  <c r="V59"/>
  <c r="W59"/>
  <c r="X59"/>
  <c r="Y59"/>
  <c r="Z59"/>
  <c r="AA59"/>
  <c r="AB59"/>
  <c r="AC59"/>
  <c r="AD59"/>
  <c r="AE59"/>
  <c r="AF59"/>
  <c r="AG59"/>
  <c r="T60"/>
  <c r="U60"/>
  <c r="V60"/>
  <c r="W60"/>
  <c r="X60"/>
  <c r="Y60"/>
  <c r="Z60"/>
  <c r="AA60"/>
  <c r="AB60"/>
  <c r="AC60"/>
  <c r="AD60"/>
  <c r="AE60"/>
  <c r="AF60"/>
  <c r="AG60"/>
  <c r="M44"/>
  <c r="N44"/>
  <c r="O44"/>
  <c r="P44"/>
  <c r="Q44"/>
  <c r="R44"/>
  <c r="S44"/>
  <c r="M45"/>
  <c r="N45"/>
  <c r="O45"/>
  <c r="P45"/>
  <c r="Q45"/>
  <c r="R45"/>
  <c r="S45"/>
  <c r="M46"/>
  <c r="N46"/>
  <c r="O46"/>
  <c r="P46"/>
  <c r="Q46"/>
  <c r="R46"/>
  <c r="S46"/>
  <c r="M47"/>
  <c r="N47"/>
  <c r="O47"/>
  <c r="P47"/>
  <c r="Q47"/>
  <c r="R47"/>
  <c r="S47"/>
  <c r="M48"/>
  <c r="N48"/>
  <c r="O48"/>
  <c r="P48"/>
  <c r="Q48"/>
  <c r="R48"/>
  <c r="S48"/>
  <c r="M49"/>
  <c r="N49"/>
  <c r="O49"/>
  <c r="P49"/>
  <c r="Q49"/>
  <c r="R49"/>
  <c r="S49"/>
  <c r="M50"/>
  <c r="N50"/>
  <c r="O50"/>
  <c r="P50"/>
  <c r="Q50"/>
  <c r="R50"/>
  <c r="S50"/>
  <c r="K6"/>
  <c r="K7"/>
  <c r="K8"/>
  <c r="K11"/>
  <c r="K43"/>
  <c r="AG43"/>
  <c r="AF43"/>
  <c r="AE43"/>
  <c r="AD43"/>
  <c r="AC43"/>
  <c r="AB43"/>
  <c r="AA43"/>
  <c r="Z43"/>
  <c r="Y43"/>
  <c r="X43"/>
  <c r="W43"/>
  <c r="V43"/>
  <c r="U43"/>
  <c r="T43"/>
  <c r="L9"/>
  <c r="L10"/>
  <c r="L11"/>
  <c r="L43"/>
  <c r="S43"/>
  <c r="R43"/>
  <c r="Q43"/>
  <c r="P43"/>
  <c r="O43"/>
  <c r="N43"/>
  <c r="M43"/>
  <c r="J9"/>
  <c r="J10"/>
  <c r="J11"/>
  <c r="J43"/>
  <c r="I6"/>
  <c r="I7"/>
  <c r="I8"/>
  <c r="I11"/>
  <c r="I43"/>
  <c r="H9"/>
  <c r="H10"/>
  <c r="H11"/>
  <c r="H43"/>
  <c r="G6"/>
  <c r="G7"/>
  <c r="G8"/>
  <c r="G11"/>
  <c r="G43"/>
  <c r="F9"/>
  <c r="F10"/>
  <c r="F11"/>
  <c r="F43"/>
  <c r="E6"/>
  <c r="E7"/>
  <c r="E8"/>
  <c r="E11"/>
  <c r="E43"/>
  <c r="K42"/>
  <c r="AG42"/>
  <c r="AF42"/>
  <c r="AE42"/>
  <c r="AD42"/>
  <c r="AC42"/>
  <c r="AB42"/>
  <c r="AA42"/>
  <c r="Z42"/>
  <c r="Y42"/>
  <c r="X42"/>
  <c r="W42"/>
  <c r="V42"/>
  <c r="U42"/>
  <c r="T42"/>
  <c r="L42"/>
  <c r="S42"/>
  <c r="R42"/>
  <c r="Q42"/>
  <c r="P42"/>
  <c r="O42"/>
  <c r="N42"/>
  <c r="M42"/>
  <c r="J42"/>
  <c r="I42"/>
  <c r="H42"/>
  <c r="G42"/>
  <c r="F42"/>
  <c r="E42"/>
  <c r="K41"/>
  <c r="AG41"/>
  <c r="AF41"/>
  <c r="AE41"/>
  <c r="AD41"/>
  <c r="AC41"/>
  <c r="AB41"/>
  <c r="AA41"/>
  <c r="Z41"/>
  <c r="Y41"/>
  <c r="X41"/>
  <c r="W41"/>
  <c r="V41"/>
  <c r="U41"/>
  <c r="T41"/>
  <c r="L41"/>
  <c r="S41"/>
  <c r="R41"/>
  <c r="Q41"/>
  <c r="P41"/>
  <c r="O41"/>
  <c r="N41"/>
  <c r="M41"/>
  <c r="J41"/>
  <c r="I41"/>
  <c r="H41"/>
  <c r="G41"/>
  <c r="F41"/>
  <c r="E41"/>
  <c r="K40"/>
  <c r="AG40"/>
  <c r="AF40"/>
  <c r="AE40"/>
  <c r="AD40"/>
  <c r="AC40"/>
  <c r="AB40"/>
  <c r="AA40"/>
  <c r="Z40"/>
  <c r="Y40"/>
  <c r="X40"/>
  <c r="W40"/>
  <c r="V40"/>
  <c r="U40"/>
  <c r="T40"/>
  <c r="L40"/>
  <c r="S40"/>
  <c r="R40"/>
  <c r="Q40"/>
  <c r="P40"/>
  <c r="O40"/>
  <c r="N40"/>
  <c r="M40"/>
  <c r="J40"/>
  <c r="I40"/>
  <c r="H40"/>
  <c r="G40"/>
  <c r="F40"/>
  <c r="E40"/>
  <c r="K39"/>
  <c r="AG39"/>
  <c r="AF39"/>
  <c r="AE39"/>
  <c r="AD39"/>
  <c r="AC39"/>
  <c r="AB39"/>
  <c r="AA39"/>
  <c r="Z39"/>
  <c r="Y39"/>
  <c r="X39"/>
  <c r="W39"/>
  <c r="V39"/>
  <c r="U39"/>
  <c r="T39"/>
  <c r="L39"/>
  <c r="S39"/>
  <c r="R39"/>
  <c r="Q39"/>
  <c r="P39"/>
  <c r="O39"/>
  <c r="N39"/>
  <c r="M39"/>
  <c r="J39"/>
  <c r="I39"/>
  <c r="H39"/>
  <c r="G39"/>
  <c r="F39"/>
  <c r="E39"/>
  <c r="K38"/>
  <c r="AG38"/>
  <c r="AF38"/>
  <c r="AE38"/>
  <c r="AD38"/>
  <c r="AC38"/>
  <c r="AB38"/>
  <c r="AA38"/>
  <c r="Z38"/>
  <c r="Y38"/>
  <c r="X38"/>
  <c r="W38"/>
  <c r="V38"/>
  <c r="U38"/>
  <c r="T38"/>
  <c r="L38"/>
  <c r="S38"/>
  <c r="R38"/>
  <c r="Q38"/>
  <c r="P38"/>
  <c r="O38"/>
  <c r="N38"/>
  <c r="M38"/>
  <c r="J38"/>
  <c r="I38"/>
  <c r="H38"/>
  <c r="G38"/>
  <c r="F38"/>
  <c r="E38"/>
  <c r="K37"/>
  <c r="AG37"/>
  <c r="AF37"/>
  <c r="AE37"/>
  <c r="AD37"/>
  <c r="AC37"/>
  <c r="AB37"/>
  <c r="AA37"/>
  <c r="Z37"/>
  <c r="Y37"/>
  <c r="X37"/>
  <c r="W37"/>
  <c r="V37"/>
  <c r="U37"/>
  <c r="T37"/>
  <c r="L37"/>
  <c r="S37"/>
  <c r="R37"/>
  <c r="Q37"/>
  <c r="P37"/>
  <c r="O37"/>
  <c r="N37"/>
  <c r="M37"/>
  <c r="J37"/>
  <c r="I37"/>
  <c r="H37"/>
  <c r="G37"/>
  <c r="F37"/>
  <c r="E37"/>
  <c r="K36"/>
  <c r="AG36"/>
  <c r="AF36"/>
  <c r="AE36"/>
  <c r="AD36"/>
  <c r="AC36"/>
  <c r="AB36"/>
  <c r="AA36"/>
  <c r="Z36"/>
  <c r="Y36"/>
  <c r="X36"/>
  <c r="W36"/>
  <c r="V36"/>
  <c r="U36"/>
  <c r="T36"/>
  <c r="L36"/>
  <c r="S36"/>
  <c r="R36"/>
  <c r="Q36"/>
  <c r="P36"/>
  <c r="O36"/>
  <c r="N36"/>
  <c r="M36"/>
  <c r="J36"/>
  <c r="I36"/>
  <c r="H36"/>
  <c r="G36"/>
  <c r="F36"/>
  <c r="E36"/>
  <c r="K35"/>
  <c r="AG35"/>
  <c r="AF35"/>
  <c r="AE35"/>
  <c r="AD35"/>
  <c r="AC35"/>
  <c r="AB35"/>
  <c r="AA35"/>
  <c r="Z35"/>
  <c r="Y35"/>
  <c r="X35"/>
  <c r="W35"/>
  <c r="V35"/>
  <c r="U35"/>
  <c r="T35"/>
  <c r="L35"/>
  <c r="S35"/>
  <c r="R35"/>
  <c r="Q35"/>
  <c r="P35"/>
  <c r="O35"/>
  <c r="N35"/>
  <c r="M35"/>
  <c r="J35"/>
  <c r="I35"/>
  <c r="H35"/>
  <c r="G35"/>
  <c r="F35"/>
  <c r="E35"/>
  <c r="K34"/>
  <c r="AG34"/>
  <c r="AF34"/>
  <c r="AE34"/>
  <c r="AD34"/>
  <c r="AC34"/>
  <c r="AB34"/>
  <c r="AA34"/>
  <c r="Z34"/>
  <c r="Y34"/>
  <c r="X34"/>
  <c r="W34"/>
  <c r="V34"/>
  <c r="U34"/>
  <c r="T34"/>
  <c r="L34"/>
  <c r="S34"/>
  <c r="R34"/>
  <c r="Q34"/>
  <c r="P34"/>
  <c r="O34"/>
  <c r="N34"/>
  <c r="M34"/>
  <c r="J34"/>
  <c r="I34"/>
  <c r="H34"/>
  <c r="G34"/>
  <c r="F34"/>
  <c r="E34"/>
  <c r="K33"/>
  <c r="AG33"/>
  <c r="AF33"/>
  <c r="AE33"/>
  <c r="AD33"/>
  <c r="AC33"/>
  <c r="AB33"/>
  <c r="AA33"/>
  <c r="Z33"/>
  <c r="Y33"/>
  <c r="X33"/>
  <c r="W33"/>
  <c r="V33"/>
  <c r="U33"/>
  <c r="T33"/>
  <c r="L33"/>
  <c r="S33"/>
  <c r="R33"/>
  <c r="Q33"/>
  <c r="P33"/>
  <c r="O33"/>
  <c r="N33"/>
  <c r="M33"/>
  <c r="J33"/>
  <c r="I33"/>
  <c r="H33"/>
  <c r="G33"/>
  <c r="F33"/>
  <c r="E33"/>
  <c r="K32"/>
  <c r="AG32"/>
  <c r="AF32"/>
  <c r="AE32"/>
  <c r="AD32"/>
  <c r="AC32"/>
  <c r="AB32"/>
  <c r="AA32"/>
  <c r="Z32"/>
  <c r="Y32"/>
  <c r="X32"/>
  <c r="W32"/>
  <c r="V32"/>
  <c r="U32"/>
  <c r="T32"/>
  <c r="L32"/>
  <c r="S32"/>
  <c r="R32"/>
  <c r="Q32"/>
  <c r="P32"/>
  <c r="O32"/>
  <c r="N32"/>
  <c r="M32"/>
  <c r="J32"/>
  <c r="I32"/>
  <c r="H32"/>
  <c r="G32"/>
  <c r="F32"/>
  <c r="E32"/>
  <c r="K31"/>
  <c r="AG31"/>
  <c r="AF31"/>
  <c r="AE31"/>
  <c r="AD31"/>
  <c r="AC31"/>
  <c r="AB31"/>
  <c r="AA31"/>
  <c r="Z31"/>
  <c r="Y31"/>
  <c r="X31"/>
  <c r="W31"/>
  <c r="V31"/>
  <c r="U31"/>
  <c r="T31"/>
  <c r="L31"/>
  <c r="S31"/>
  <c r="R31"/>
  <c r="Q31"/>
  <c r="P31"/>
  <c r="O31"/>
  <c r="N31"/>
  <c r="M31"/>
  <c r="J31"/>
  <c r="I31"/>
  <c r="H31"/>
  <c r="G31"/>
  <c r="F31"/>
  <c r="E31"/>
  <c r="K30"/>
  <c r="AG30"/>
  <c r="AF30"/>
  <c r="AE30"/>
  <c r="AD30"/>
  <c r="AC30"/>
  <c r="AB30"/>
  <c r="AA30"/>
  <c r="Z30"/>
  <c r="Y30"/>
  <c r="X30"/>
  <c r="W30"/>
  <c r="V30"/>
  <c r="U30"/>
  <c r="T30"/>
  <c r="L30"/>
  <c r="S30"/>
  <c r="R30"/>
  <c r="Q30"/>
  <c r="P30"/>
  <c r="O30"/>
  <c r="N30"/>
  <c r="M30"/>
  <c r="J30"/>
  <c r="I30"/>
  <c r="H30"/>
  <c r="G30"/>
  <c r="F30"/>
  <c r="E30"/>
  <c r="K29"/>
  <c r="AG29"/>
  <c r="AF29"/>
  <c r="AE29"/>
  <c r="AD29"/>
  <c r="AC29"/>
  <c r="AB29"/>
  <c r="AA29"/>
  <c r="Z29"/>
  <c r="Y29"/>
  <c r="X29"/>
  <c r="W29"/>
  <c r="V29"/>
  <c r="U29"/>
  <c r="T29"/>
  <c r="L29"/>
  <c r="S29"/>
  <c r="R29"/>
  <c r="Q29"/>
  <c r="P29"/>
  <c r="O29"/>
  <c r="N29"/>
  <c r="M29"/>
  <c r="J29"/>
  <c r="I29"/>
  <c r="H29"/>
  <c r="G29"/>
  <c r="F29"/>
  <c r="E29"/>
  <c r="K28"/>
  <c r="AG28"/>
  <c r="AF28"/>
  <c r="AE28"/>
  <c r="AD28"/>
  <c r="AC28"/>
  <c r="AB28"/>
  <c r="AA28"/>
  <c r="Z28"/>
  <c r="Y28"/>
  <c r="X28"/>
  <c r="W28"/>
  <c r="V28"/>
  <c r="U28"/>
  <c r="T28"/>
  <c r="L28"/>
  <c r="S28"/>
  <c r="R28"/>
  <c r="Q28"/>
  <c r="P28"/>
  <c r="O28"/>
  <c r="N28"/>
  <c r="M28"/>
  <c r="J28"/>
  <c r="I28"/>
  <c r="H28"/>
  <c r="G28"/>
  <c r="F28"/>
  <c r="E28"/>
  <c r="K27"/>
  <c r="AG27"/>
  <c r="AF27"/>
  <c r="AE27"/>
  <c r="AD27"/>
  <c r="AC27"/>
  <c r="AB27"/>
  <c r="AA27"/>
  <c r="Z27"/>
  <c r="Y27"/>
  <c r="X27"/>
  <c r="W27"/>
  <c r="V27"/>
  <c r="U27"/>
  <c r="T27"/>
  <c r="L27"/>
  <c r="S27"/>
  <c r="R27"/>
  <c r="Q27"/>
  <c r="P27"/>
  <c r="O27"/>
  <c r="N27"/>
  <c r="M27"/>
  <c r="J27"/>
  <c r="I27"/>
  <c r="H27"/>
  <c r="G27"/>
  <c r="F27"/>
  <c r="E27"/>
  <c r="K26"/>
  <c r="AG26"/>
  <c r="AF26"/>
  <c r="AE26"/>
  <c r="AD26"/>
  <c r="AC26"/>
  <c r="AB26"/>
  <c r="AA26"/>
  <c r="Z26"/>
  <c r="Y26"/>
  <c r="X26"/>
  <c r="W26"/>
  <c r="V26"/>
  <c r="U26"/>
  <c r="T26"/>
  <c r="L26"/>
  <c r="S26"/>
  <c r="R26"/>
  <c r="Q26"/>
  <c r="P26"/>
  <c r="O26"/>
  <c r="N26"/>
  <c r="M26"/>
  <c r="J26"/>
  <c r="I26"/>
  <c r="H26"/>
  <c r="G26"/>
  <c r="F26"/>
  <c r="E26"/>
  <c r="K25"/>
  <c r="AG25"/>
  <c r="AF25"/>
  <c r="AE25"/>
  <c r="AD25"/>
  <c r="AC25"/>
  <c r="AB25"/>
  <c r="AA25"/>
  <c r="Z25"/>
  <c r="Y25"/>
  <c r="X25"/>
  <c r="W25"/>
  <c r="V25"/>
  <c r="U25"/>
  <c r="T25"/>
  <c r="L25"/>
  <c r="S25"/>
  <c r="R25"/>
  <c r="Q25"/>
  <c r="P25"/>
  <c r="O25"/>
  <c r="N25"/>
  <c r="M25"/>
  <c r="J25"/>
  <c r="I25"/>
  <c r="H25"/>
  <c r="G25"/>
  <c r="F25"/>
  <c r="E25"/>
  <c r="K24"/>
  <c r="AG24"/>
  <c r="AF24"/>
  <c r="AE24"/>
  <c r="AD24"/>
  <c r="AC24"/>
  <c r="AB24"/>
  <c r="AA24"/>
  <c r="Z24"/>
  <c r="Y24"/>
  <c r="X24"/>
  <c r="W24"/>
  <c r="V24"/>
  <c r="U24"/>
  <c r="T24"/>
  <c r="L24"/>
  <c r="S24"/>
  <c r="R24"/>
  <c r="Q24"/>
  <c r="P24"/>
  <c r="O24"/>
  <c r="N24"/>
  <c r="M24"/>
  <c r="J24"/>
  <c r="I24"/>
  <c r="H24"/>
  <c r="G24"/>
  <c r="F24"/>
  <c r="E24"/>
  <c r="K23"/>
  <c r="AG23"/>
  <c r="AF23"/>
  <c r="AE23"/>
  <c r="AD23"/>
  <c r="AC23"/>
  <c r="AB23"/>
  <c r="AA23"/>
  <c r="Z23"/>
  <c r="Y23"/>
  <c r="X23"/>
  <c r="W23"/>
  <c r="V23"/>
  <c r="U23"/>
  <c r="T23"/>
  <c r="L23"/>
  <c r="S23"/>
  <c r="R23"/>
  <c r="Q23"/>
  <c r="P23"/>
  <c r="O23"/>
  <c r="N23"/>
  <c r="M23"/>
  <c r="J23"/>
  <c r="I23"/>
  <c r="H23"/>
  <c r="G23"/>
  <c r="F23"/>
  <c r="E23"/>
  <c r="K22"/>
  <c r="AG22"/>
  <c r="AF22"/>
  <c r="AE22"/>
  <c r="AD22"/>
  <c r="AC22"/>
  <c r="AB22"/>
  <c r="AA22"/>
  <c r="Z22"/>
  <c r="Y22"/>
  <c r="X22"/>
  <c r="W22"/>
  <c r="V22"/>
  <c r="U22"/>
  <c r="T22"/>
  <c r="L22"/>
  <c r="S22"/>
  <c r="R22"/>
  <c r="Q22"/>
  <c r="P22"/>
  <c r="O22"/>
  <c r="N22"/>
  <c r="M22"/>
  <c r="J22"/>
  <c r="I22"/>
  <c r="H22"/>
  <c r="G22"/>
  <c r="F22"/>
  <c r="E22"/>
  <c r="K21"/>
  <c r="AG21"/>
  <c r="AF21"/>
  <c r="AE21"/>
  <c r="AD21"/>
  <c r="AC21"/>
  <c r="AB21"/>
  <c r="AA21"/>
  <c r="Z21"/>
  <c r="Y21"/>
  <c r="X21"/>
  <c r="W21"/>
  <c r="V21"/>
  <c r="U21"/>
  <c r="T21"/>
  <c r="L21"/>
  <c r="S21"/>
  <c r="R21"/>
  <c r="Q21"/>
  <c r="P21"/>
  <c r="O21"/>
  <c r="N21"/>
  <c r="M21"/>
  <c r="J21"/>
  <c r="I21"/>
  <c r="H21"/>
  <c r="G21"/>
  <c r="F21"/>
  <c r="E21"/>
  <c r="K20"/>
  <c r="AG20"/>
  <c r="AF20"/>
  <c r="AE20"/>
  <c r="AD20"/>
  <c r="AC20"/>
  <c r="AB20"/>
  <c r="AA20"/>
  <c r="Z20"/>
  <c r="Y20"/>
  <c r="X20"/>
  <c r="W20"/>
  <c r="V20"/>
  <c r="U20"/>
  <c r="T20"/>
  <c r="L20"/>
  <c r="S20"/>
  <c r="R20"/>
  <c r="Q20"/>
  <c r="P20"/>
  <c r="O20"/>
  <c r="N20"/>
  <c r="M20"/>
  <c r="J20"/>
  <c r="I20"/>
  <c r="H20"/>
  <c r="G20"/>
  <c r="F20"/>
  <c r="E20"/>
  <c r="K19"/>
  <c r="AG19"/>
  <c r="AF19"/>
  <c r="AE19"/>
  <c r="AD19"/>
  <c r="AC19"/>
  <c r="AB19"/>
  <c r="AA19"/>
  <c r="Z19"/>
  <c r="Y19"/>
  <c r="X19"/>
  <c r="W19"/>
  <c r="V19"/>
  <c r="U19"/>
  <c r="T19"/>
  <c r="L19"/>
  <c r="S19"/>
  <c r="R19"/>
  <c r="Q19"/>
  <c r="P19"/>
  <c r="O19"/>
  <c r="N19"/>
  <c r="M19"/>
  <c r="J19"/>
  <c r="I19"/>
  <c r="H19"/>
  <c r="G19"/>
  <c r="F19"/>
  <c r="E19"/>
  <c r="K18"/>
  <c r="AG18"/>
  <c r="AF18"/>
  <c r="AE18"/>
  <c r="AD18"/>
  <c r="AC18"/>
  <c r="AB18"/>
  <c r="AA18"/>
  <c r="Z18"/>
  <c r="Y18"/>
  <c r="X18"/>
  <c r="W18"/>
  <c r="V18"/>
  <c r="U18"/>
  <c r="T18"/>
  <c r="L18"/>
  <c r="S18"/>
  <c r="R18"/>
  <c r="Q18"/>
  <c r="P18"/>
  <c r="O18"/>
  <c r="N18"/>
  <c r="M18"/>
  <c r="J18"/>
  <c r="I18"/>
  <c r="H18"/>
  <c r="G18"/>
  <c r="F18"/>
  <c r="E18"/>
  <c r="K17"/>
  <c r="AG17"/>
  <c r="AF17"/>
  <c r="AE17"/>
  <c r="AD17"/>
  <c r="AC17"/>
  <c r="AB17"/>
  <c r="AA17"/>
  <c r="Z17"/>
  <c r="Y17"/>
  <c r="X17"/>
  <c r="W17"/>
  <c r="V17"/>
  <c r="U17"/>
  <c r="T17"/>
  <c r="L17"/>
  <c r="S17"/>
  <c r="R17"/>
  <c r="Q17"/>
  <c r="P17"/>
  <c r="O17"/>
  <c r="N17"/>
  <c r="M17"/>
  <c r="J17"/>
  <c r="I17"/>
  <c r="H17"/>
  <c r="G17"/>
  <c r="F17"/>
  <c r="E17"/>
  <c r="K16"/>
  <c r="AG16"/>
  <c r="AF16"/>
  <c r="AE16"/>
  <c r="AD16"/>
  <c r="AC16"/>
  <c r="AB16"/>
  <c r="AA16"/>
  <c r="Z16"/>
  <c r="Y16"/>
  <c r="X16"/>
  <c r="W16"/>
  <c r="V16"/>
  <c r="U16"/>
  <c r="T16"/>
  <c r="L16"/>
  <c r="S16"/>
  <c r="R16"/>
  <c r="Q16"/>
  <c r="P16"/>
  <c r="O16"/>
  <c r="N16"/>
  <c r="M16"/>
  <c r="J16"/>
  <c r="I16"/>
  <c r="H16"/>
  <c r="G16"/>
  <c r="F16"/>
  <c r="E16"/>
</calcChain>
</file>

<file path=xl/sharedStrings.xml><?xml version="1.0" encoding="utf-8"?>
<sst xmlns="http://schemas.openxmlformats.org/spreadsheetml/2006/main" count="300" uniqueCount="96">
  <si>
    <t>Eye Height</t>
  </si>
  <si>
    <t>Shoulder Height</t>
  </si>
  <si>
    <t>5th Percentile</t>
  </si>
  <si>
    <t>50th Percentile</t>
  </si>
  <si>
    <t>95th Percentile</t>
  </si>
  <si>
    <t>Arm Length</t>
  </si>
  <si>
    <t>x30</t>
  </si>
  <si>
    <t>x60</t>
  </si>
  <si>
    <t>z30</t>
  </si>
  <si>
    <t>z60</t>
  </si>
  <si>
    <t>x45</t>
  </si>
  <si>
    <t>z45</t>
  </si>
  <si>
    <t>Stature</t>
  </si>
  <si>
    <t>z</t>
  </si>
  <si>
    <t>x</t>
  </si>
  <si>
    <t>Shoes</t>
  </si>
  <si>
    <t>Tip Toe</t>
  </si>
  <si>
    <t>Shoulder Girdle Elevation</t>
  </si>
  <si>
    <t>Shoulder Girdle Protraction</t>
  </si>
  <si>
    <t>Trunk Twisting</t>
  </si>
  <si>
    <t>Sum</t>
  </si>
  <si>
    <t>Hz</t>
  </si>
  <si>
    <t>Hx</t>
  </si>
  <si>
    <t>Trunk Length</t>
  </si>
  <si>
    <t>Z2</t>
  </si>
  <si>
    <t>Z1+Z2</t>
  </si>
  <si>
    <t>X</t>
  </si>
  <si>
    <t>Back Angle Alpha</t>
  </si>
  <si>
    <t>Shoulder Angle Beta</t>
  </si>
  <si>
    <t>Horizontal Distance from Plaintiff to Back of Shelf</t>
  </si>
  <si>
    <t>Hand Height</t>
  </si>
  <si>
    <t>Hand Forward Reach</t>
  </si>
  <si>
    <t>Percntile</t>
  </si>
  <si>
    <t>Vertical Distance Between Hand and Object</t>
  </si>
  <si>
    <t>Ankle</t>
  </si>
  <si>
    <t>Foot Length</t>
  </si>
  <si>
    <t>Foot Breadth</t>
  </si>
  <si>
    <t>Knee</t>
  </si>
  <si>
    <t>Crotch</t>
  </si>
  <si>
    <t>Hip</t>
  </si>
  <si>
    <t>Navel</t>
  </si>
  <si>
    <t>Shoulder</t>
  </si>
  <si>
    <t>Eye</t>
  </si>
  <si>
    <t>Upper Arm</t>
  </si>
  <si>
    <t>Forarm</t>
  </si>
  <si>
    <t>Hand</t>
  </si>
  <si>
    <t>Male</t>
  </si>
  <si>
    <t>Female</t>
  </si>
  <si>
    <t xml:space="preserve">95th Percentile </t>
  </si>
  <si>
    <t>Individual</t>
  </si>
  <si>
    <t>Arm</t>
  </si>
  <si>
    <t>Trunk Shoulder to Hip)</t>
  </si>
  <si>
    <t>Proportion</t>
  </si>
  <si>
    <t>Drillis</t>
  </si>
  <si>
    <t>Chaffin p85, US HEW 1978</t>
  </si>
  <si>
    <t>Sanders and McCormick</t>
  </si>
  <si>
    <t>Thumbtip</t>
  </si>
  <si>
    <t>Kroemer p30</t>
  </si>
  <si>
    <t>Females</t>
  </si>
  <si>
    <t>Kroemer p30 mm</t>
  </si>
  <si>
    <t xml:space="preserve">           </t>
  </si>
  <si>
    <t>Ox</t>
  </si>
  <si>
    <t>Oz</t>
  </si>
  <si>
    <t>Sx</t>
  </si>
  <si>
    <t>bcos(alpha)</t>
  </si>
  <si>
    <t>Sz</t>
  </si>
  <si>
    <t>a+bsin(alpha)</t>
  </si>
  <si>
    <t>Gx</t>
  </si>
  <si>
    <t>bcos(alpha)+ccos(beta)</t>
  </si>
  <si>
    <t>Gz</t>
  </si>
  <si>
    <t>a + bsin(alpha) + csin(beta)</t>
  </si>
  <si>
    <t>bcos(alpha) + ccos(beta) + dcos(theta)</t>
  </si>
  <si>
    <t>a + bsin(alpha) + csin(beta) +dsin(theta)</t>
  </si>
  <si>
    <t>d</t>
  </si>
  <si>
    <r>
      <t>Sqrt(dcos(theta)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+ dsin(theta)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</si>
  <si>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dCos(theta)</t>
  </si>
  <si>
    <t>Ox - bcos(alpha) - ccos(beta)</t>
  </si>
  <si>
    <t>d Sin (theta)</t>
  </si>
  <si>
    <t>Oz - a - bsin(alpha) - csin(beta)</t>
  </si>
  <si>
    <t>sqrt((Ox-bcos(alpha) -cCos(beta))^2 + (Oz -a - bsin(alpha) - csin(beta))^2)</t>
  </si>
  <si>
    <t>a - Leg Length</t>
  </si>
  <si>
    <t>b - Torso Length</t>
  </si>
  <si>
    <t>c - Arm Length</t>
  </si>
  <si>
    <t>alpha - Hip Angle</t>
  </si>
  <si>
    <t>beta - Shoulder Angle</t>
  </si>
  <si>
    <t>Horizontal Allowance</t>
  </si>
  <si>
    <t>Vertical Allowance</t>
  </si>
  <si>
    <t>Horizontal Distance</t>
  </si>
  <si>
    <t>Height</t>
  </si>
  <si>
    <t>D&amp;C</t>
  </si>
  <si>
    <t>Drillis and Contini</t>
  </si>
  <si>
    <t>From Sanderts and McCormick (1993) and Drillis and Contini</t>
  </si>
  <si>
    <t>Arm Length D&amp;C)</t>
  </si>
  <si>
    <t>Shoulder Angle</t>
  </si>
  <si>
    <t>x0</t>
  </si>
  <si>
    <t>z0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</si>
</sst>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5" borderId="10" xfId="0" applyNumberFormat="1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2" fillId="6" borderId="24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4" fillId="6" borderId="26" xfId="0" applyFont="1" applyFill="1" applyBorder="1" applyAlignment="1">
      <alignment horizontal="center" wrapText="1"/>
    </xf>
    <xf numFmtId="0" fontId="4" fillId="6" borderId="27" xfId="0" applyFont="1" applyFill="1" applyBorder="1" applyAlignment="1">
      <alignment horizontal="center" wrapText="1"/>
    </xf>
    <xf numFmtId="0" fontId="4" fillId="6" borderId="28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164" fontId="0" fillId="0" borderId="32" xfId="0" applyNumberFormat="1" applyBorder="1" applyAlignment="1">
      <alignment horizontal="center" wrapText="1"/>
    </xf>
    <xf numFmtId="164" fontId="0" fillId="0" borderId="27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28" xfId="0" applyNumberFormat="1" applyBorder="1" applyAlignment="1">
      <alignment horizontal="center" wrapText="1"/>
    </xf>
    <xf numFmtId="164" fontId="0" fillId="0" borderId="10" xfId="0" applyNumberFormat="1" applyBorder="1"/>
    <xf numFmtId="0" fontId="0" fillId="6" borderId="0" xfId="0" applyFill="1"/>
    <xf numFmtId="164" fontId="0" fillId="6" borderId="10" xfId="0" applyNumberFormat="1" applyFill="1" applyBorder="1"/>
    <xf numFmtId="164" fontId="0" fillId="0" borderId="10" xfId="0" applyNumberFormat="1" applyFill="1" applyBorder="1"/>
    <xf numFmtId="164" fontId="0" fillId="6" borderId="20" xfId="0" applyNumberFormat="1" applyFill="1" applyBorder="1"/>
    <xf numFmtId="164" fontId="0" fillId="0" borderId="20" xfId="0" applyNumberFormat="1" applyBorder="1"/>
    <xf numFmtId="164" fontId="0" fillId="0" borderId="20" xfId="0" applyNumberFormat="1" applyFill="1" applyBorder="1"/>
    <xf numFmtId="0" fontId="3" fillId="2" borderId="20" xfId="0" applyFont="1" applyFill="1" applyBorder="1" applyAlignment="1">
      <alignment horizontal="center" wrapText="1"/>
    </xf>
    <xf numFmtId="164" fontId="1" fillId="5" borderId="20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33" xfId="0" applyNumberFormat="1" applyFont="1" applyFill="1" applyBorder="1" applyAlignment="1">
      <alignment horizontal="center"/>
    </xf>
    <xf numFmtId="164" fontId="1" fillId="7" borderId="34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6" borderId="0" xfId="0" applyFont="1" applyFill="1"/>
    <xf numFmtId="164" fontId="0" fillId="0" borderId="0" xfId="0" applyNumberFormat="1" applyFill="1" applyBorder="1"/>
    <xf numFmtId="164" fontId="0" fillId="6" borderId="0" xfId="0" applyNumberFormat="1" applyFill="1" applyBorder="1"/>
    <xf numFmtId="164" fontId="0" fillId="0" borderId="0" xfId="0" applyNumberFormat="1" applyBorder="1"/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5" fillId="6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64" fontId="0" fillId="6" borderId="11" xfId="0" applyNumberFormat="1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" fillId="6" borderId="0" xfId="0" applyFont="1" applyFill="1" applyAlignment="1">
      <alignment horizontal="center"/>
    </xf>
    <xf numFmtId="0" fontId="1" fillId="0" borderId="5" xfId="0" applyFont="1" applyBorder="1"/>
    <xf numFmtId="0" fontId="1" fillId="0" borderId="29" xfId="0" applyFont="1" applyFill="1" applyBorder="1"/>
    <xf numFmtId="0" fontId="1" fillId="0" borderId="5" xfId="0" applyFont="1" applyFill="1" applyBorder="1"/>
    <xf numFmtId="164" fontId="0" fillId="0" borderId="16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5" fontId="0" fillId="0" borderId="0" xfId="0" applyNumberFormat="1"/>
    <xf numFmtId="164" fontId="0" fillId="6" borderId="0" xfId="0" applyNumberFormat="1" applyFill="1"/>
    <xf numFmtId="164" fontId="0" fillId="7" borderId="10" xfId="0" applyNumberFormat="1" applyFill="1" applyBorder="1"/>
  </cellXfs>
  <cellStyles count="1">
    <cellStyle name="Normal" xfId="0" builtinId="0"/>
  </cellStyles>
  <dxfs count="15"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E10" sqref="E10"/>
    </sheetView>
  </sheetViews>
  <sheetFormatPr defaultRowHeight="12.75"/>
  <cols>
    <col min="1" max="1" width="17.42578125" style="1" bestFit="1" customWidth="1"/>
    <col min="2" max="2" width="12.42578125" style="1" customWidth="1"/>
    <col min="3" max="4" width="13.5703125" style="1" bestFit="1" customWidth="1"/>
    <col min="5" max="16384" width="9.140625" style="1"/>
  </cols>
  <sheetData>
    <row r="1" spans="1:6">
      <c r="A1" s="1" t="s">
        <v>91</v>
      </c>
      <c r="E1" s="1" t="s">
        <v>89</v>
      </c>
    </row>
    <row r="2" spans="1:6">
      <c r="B2" s="1" t="s">
        <v>2</v>
      </c>
      <c r="C2" s="1" t="s">
        <v>3</v>
      </c>
      <c r="D2" s="1" t="s">
        <v>4</v>
      </c>
      <c r="E2" s="1">
        <v>64</v>
      </c>
      <c r="F2" s="107" t="s">
        <v>89</v>
      </c>
    </row>
    <row r="3" spans="1:6">
      <c r="A3" s="1" t="s">
        <v>12</v>
      </c>
      <c r="B3" s="1">
        <v>58.9</v>
      </c>
      <c r="C3" s="1">
        <v>63.2</v>
      </c>
      <c r="D3" s="1">
        <v>67.400000000000006</v>
      </c>
      <c r="E3" s="1">
        <v>64</v>
      </c>
      <c r="F3" s="107"/>
    </row>
    <row r="4" spans="1:6">
      <c r="A4" s="1" t="s">
        <v>0</v>
      </c>
      <c r="B4" s="1">
        <v>54.4</v>
      </c>
      <c r="C4" s="1">
        <v>58.6</v>
      </c>
      <c r="D4" s="1">
        <v>62.7</v>
      </c>
      <c r="E4" s="1">
        <f>E$2*F4</f>
        <v>59.904000000000003</v>
      </c>
      <c r="F4" s="107">
        <v>0.93600000000000005</v>
      </c>
    </row>
    <row r="5" spans="1:6">
      <c r="A5" s="1" t="s">
        <v>1</v>
      </c>
      <c r="B5" s="1">
        <v>47.7</v>
      </c>
      <c r="C5" s="1">
        <v>51.6</v>
      </c>
      <c r="D5" s="1">
        <v>55.9</v>
      </c>
      <c r="E5" s="1">
        <f>E$2*F5</f>
        <v>52.351999999999997</v>
      </c>
      <c r="F5" s="107">
        <v>0.81799999999999995</v>
      </c>
    </row>
    <row r="6" spans="1:6">
      <c r="A6" s="1" t="s">
        <v>5</v>
      </c>
      <c r="E6" s="1">
        <f>E$2*F6</f>
        <v>24.576000000000001</v>
      </c>
      <c r="F6" s="107">
        <v>0.38400000000000001</v>
      </c>
    </row>
    <row r="7" spans="1:6">
      <c r="A7" s="108" t="s">
        <v>90</v>
      </c>
      <c r="B7" s="108">
        <v>58.9</v>
      </c>
      <c r="C7" s="108">
        <v>63.2</v>
      </c>
      <c r="D7" s="108">
        <v>67.400000000000006</v>
      </c>
      <c r="E7" s="108">
        <v>64</v>
      </c>
    </row>
    <row r="8" spans="1:6">
      <c r="A8" s="1" t="s">
        <v>0</v>
      </c>
      <c r="B8" s="1">
        <f t="shared" ref="B8:E10" si="0">B$3*$F4</f>
        <v>55.130400000000002</v>
      </c>
      <c r="C8" s="1">
        <f t="shared" si="0"/>
        <v>59.155200000000008</v>
      </c>
      <c r="D8" s="1">
        <f t="shared" si="0"/>
        <v>63.086400000000012</v>
      </c>
      <c r="E8" s="1">
        <f t="shared" si="0"/>
        <v>59.904000000000003</v>
      </c>
    </row>
    <row r="9" spans="1:6">
      <c r="A9" s="1" t="s">
        <v>1</v>
      </c>
      <c r="B9" s="1">
        <f t="shared" si="0"/>
        <v>48.180199999999999</v>
      </c>
      <c r="C9" s="1">
        <f t="shared" si="0"/>
        <v>51.697600000000001</v>
      </c>
      <c r="D9" s="1">
        <f t="shared" si="0"/>
        <v>55.133200000000002</v>
      </c>
      <c r="E9" s="1">
        <f t="shared" si="0"/>
        <v>52.351999999999997</v>
      </c>
    </row>
    <row r="10" spans="1:6">
      <c r="A10" s="1" t="s">
        <v>92</v>
      </c>
      <c r="B10" s="1">
        <f t="shared" si="0"/>
        <v>22.617599999999999</v>
      </c>
      <c r="C10" s="1">
        <f t="shared" si="0"/>
        <v>24.268800000000002</v>
      </c>
      <c r="D10" s="1">
        <f t="shared" si="0"/>
        <v>25.881600000000002</v>
      </c>
      <c r="E10" s="1">
        <f t="shared" si="0"/>
        <v>24.576000000000001</v>
      </c>
    </row>
    <row r="11" spans="1:6">
      <c r="A11" s="1" t="s">
        <v>10</v>
      </c>
      <c r="B11" s="1">
        <v>18.325379341230565</v>
      </c>
      <c r="C11" s="1">
        <v>19.663225371235516</v>
      </c>
      <c r="D11" s="1">
        <v>20.969958702868258</v>
      </c>
      <c r="E11" s="1">
        <v>19.912126958213179</v>
      </c>
    </row>
    <row r="12" spans="1:6">
      <c r="A12" s="1" t="s">
        <v>11</v>
      </c>
      <c r="B12" s="1">
        <v>66.025379341230575</v>
      </c>
      <c r="C12" s="1">
        <v>71.263225371235507</v>
      </c>
      <c r="D12" s="1">
        <v>76.869958702868246</v>
      </c>
      <c r="E12" s="1">
        <v>72.264126958213168</v>
      </c>
    </row>
    <row r="18" spans="1:5">
      <c r="A18" s="59" t="s">
        <v>94</v>
      </c>
      <c r="B18" s="59">
        <f t="shared" ref="B18:E21" si="1">B$10*COS(PI()/180*$A28)</f>
        <v>22.617599999999999</v>
      </c>
      <c r="C18" s="59">
        <f t="shared" si="1"/>
        <v>24.268800000000002</v>
      </c>
      <c r="D18" s="59">
        <f t="shared" si="1"/>
        <v>25.881600000000002</v>
      </c>
      <c r="E18" s="59">
        <f t="shared" si="1"/>
        <v>24.576000000000001</v>
      </c>
    </row>
    <row r="19" spans="1:5">
      <c r="A19" s="59" t="s">
        <v>6</v>
      </c>
      <c r="B19" s="59">
        <f t="shared" si="1"/>
        <v>19.587416172634921</v>
      </c>
      <c r="C19" s="59">
        <f t="shared" si="1"/>
        <v>21.017397319363788</v>
      </c>
      <c r="D19" s="59">
        <f t="shared" si="1"/>
        <v>22.414123090587331</v>
      </c>
      <c r="E19" s="59">
        <f t="shared" si="1"/>
        <v>21.283440323406367</v>
      </c>
    </row>
    <row r="20" spans="1:5">
      <c r="A20" s="109" t="s">
        <v>10</v>
      </c>
      <c r="B20" s="109">
        <f t="shared" si="1"/>
        <v>15.993058334164859</v>
      </c>
      <c r="C20" s="109">
        <f t="shared" si="1"/>
        <v>17.160633051260088</v>
      </c>
      <c r="D20" s="109">
        <f t="shared" si="1"/>
        <v>18.301054867957752</v>
      </c>
      <c r="E20" s="109">
        <f t="shared" si="1"/>
        <v>17.377856254440594</v>
      </c>
    </row>
    <row r="21" spans="1:5">
      <c r="A21" s="59" t="s">
        <v>7</v>
      </c>
      <c r="B21" s="59">
        <f t="shared" si="1"/>
        <v>11.308800000000002</v>
      </c>
      <c r="C21" s="59">
        <f t="shared" si="1"/>
        <v>12.134400000000005</v>
      </c>
      <c r="D21" s="59">
        <f t="shared" si="1"/>
        <v>12.940800000000005</v>
      </c>
      <c r="E21" s="59">
        <f t="shared" si="1"/>
        <v>12.288000000000004</v>
      </c>
    </row>
    <row r="22" spans="1:5">
      <c r="A22" s="59" t="s">
        <v>95</v>
      </c>
      <c r="B22" s="59">
        <f t="shared" ref="B22:E23" si="2">B$10*SIN(PI()/180*$A28)+B$9</f>
        <v>48.180199999999999</v>
      </c>
      <c r="C22" s="59">
        <f t="shared" si="2"/>
        <v>51.697600000000001</v>
      </c>
      <c r="D22" s="59">
        <f t="shared" si="2"/>
        <v>55.133200000000002</v>
      </c>
      <c r="E22" s="59">
        <f t="shared" si="2"/>
        <v>52.351999999999997</v>
      </c>
    </row>
    <row r="23" spans="1:5">
      <c r="A23" s="59" t="s">
        <v>8</v>
      </c>
      <c r="B23" s="59">
        <f t="shared" si="2"/>
        <v>59.488999999999997</v>
      </c>
      <c r="C23" s="59">
        <f t="shared" si="2"/>
        <v>63.832000000000001</v>
      </c>
      <c r="D23" s="59">
        <f t="shared" si="2"/>
        <v>68.073999999999998</v>
      </c>
      <c r="E23" s="59">
        <f t="shared" si="2"/>
        <v>64.64</v>
      </c>
    </row>
    <row r="24" spans="1:5">
      <c r="A24" s="109" t="s">
        <v>11</v>
      </c>
      <c r="B24" s="59">
        <f t="shared" ref="B24:E25" si="3">B$10*SIN(PI()/180*$A30)+B$9</f>
        <v>64.173258334164856</v>
      </c>
      <c r="C24" s="59">
        <f t="shared" si="3"/>
        <v>68.858233051260086</v>
      </c>
      <c r="D24" s="59">
        <f t="shared" si="3"/>
        <v>73.434254867957748</v>
      </c>
      <c r="E24" s="59">
        <f t="shared" si="3"/>
        <v>69.729856254440591</v>
      </c>
    </row>
    <row r="25" spans="1:5">
      <c r="A25" s="59" t="s">
        <v>9</v>
      </c>
      <c r="B25" s="59">
        <f t="shared" si="3"/>
        <v>67.767616172634916</v>
      </c>
      <c r="C25" s="59">
        <f t="shared" si="3"/>
        <v>72.714997319363789</v>
      </c>
      <c r="D25" s="59">
        <f t="shared" si="3"/>
        <v>77.547323090587327</v>
      </c>
      <c r="E25" s="59">
        <f t="shared" si="3"/>
        <v>73.635440323406357</v>
      </c>
    </row>
    <row r="26" spans="1:5">
      <c r="A26" s="84"/>
      <c r="B26" s="84"/>
      <c r="C26" s="84"/>
      <c r="D26" s="84"/>
      <c r="E26" s="84"/>
    </row>
    <row r="27" spans="1:5">
      <c r="A27" s="1" t="s">
        <v>93</v>
      </c>
    </row>
    <row r="28" spans="1:5">
      <c r="A28" s="1">
        <v>0</v>
      </c>
    </row>
    <row r="29" spans="1:5">
      <c r="A29" s="1">
        <v>30</v>
      </c>
    </row>
    <row r="30" spans="1:5">
      <c r="A30" s="1">
        <v>45</v>
      </c>
    </row>
    <row r="31" spans="1:5">
      <c r="A31" s="1">
        <v>60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opLeftCell="A55" workbookViewId="0">
      <selection activeCell="C10" sqref="C10"/>
    </sheetView>
  </sheetViews>
  <sheetFormatPr defaultRowHeight="12.75"/>
  <cols>
    <col min="1" max="1" width="23.7109375" style="74" customWidth="1"/>
    <col min="9" max="9" width="9.140625" style="75"/>
    <col min="10" max="10" width="11.85546875" customWidth="1"/>
  </cols>
  <sheetData>
    <row r="1" spans="1:17" ht="13.5" thickBot="1">
      <c r="A1" s="74" t="s">
        <v>53</v>
      </c>
    </row>
    <row r="2" spans="1:17">
      <c r="C2" t="s">
        <v>2</v>
      </c>
      <c r="E2" t="s">
        <v>3</v>
      </c>
      <c r="G2" t="s">
        <v>48</v>
      </c>
      <c r="I2" s="76" t="s">
        <v>49</v>
      </c>
      <c r="J2" t="s">
        <v>55</v>
      </c>
      <c r="L2" t="s">
        <v>2</v>
      </c>
      <c r="N2" t="s">
        <v>3</v>
      </c>
      <c r="P2" t="s">
        <v>48</v>
      </c>
    </row>
    <row r="3" spans="1:17">
      <c r="C3" t="s">
        <v>46</v>
      </c>
      <c r="D3" t="s">
        <v>47</v>
      </c>
      <c r="E3" t="s">
        <v>46</v>
      </c>
      <c r="F3" t="s">
        <v>47</v>
      </c>
      <c r="G3" t="s">
        <v>46</v>
      </c>
      <c r="H3" t="s">
        <v>47</v>
      </c>
      <c r="I3" s="77"/>
      <c r="L3" t="s">
        <v>46</v>
      </c>
      <c r="M3" t="s">
        <v>47</v>
      </c>
      <c r="N3" t="s">
        <v>46</v>
      </c>
      <c r="O3" t="s">
        <v>47</v>
      </c>
      <c r="P3" t="s">
        <v>46</v>
      </c>
      <c r="Q3" t="s">
        <v>47</v>
      </c>
    </row>
    <row r="4" spans="1:17">
      <c r="B4" t="s">
        <v>52</v>
      </c>
      <c r="C4">
        <v>164.69</v>
      </c>
      <c r="D4">
        <v>152.78</v>
      </c>
      <c r="E4">
        <v>175.58</v>
      </c>
      <c r="F4">
        <v>162.94</v>
      </c>
      <c r="G4">
        <v>186.65</v>
      </c>
      <c r="H4">
        <v>173.73</v>
      </c>
      <c r="I4" s="77">
        <v>164</v>
      </c>
    </row>
    <row r="5" spans="1:17">
      <c r="A5" s="81" t="s">
        <v>12</v>
      </c>
      <c r="B5" s="60">
        <v>1</v>
      </c>
      <c r="C5" s="61">
        <f>C4/2.54</f>
        <v>64.838582677165348</v>
      </c>
      <c r="D5" s="61">
        <f t="shared" ref="D5:I5" si="0">D4/2.54</f>
        <v>60.1496062992126</v>
      </c>
      <c r="E5" s="61">
        <f t="shared" si="0"/>
        <v>69.125984251968504</v>
      </c>
      <c r="F5" s="61">
        <f t="shared" si="0"/>
        <v>64.149606299212593</v>
      </c>
      <c r="G5" s="61">
        <f t="shared" si="0"/>
        <v>73.484251968503941</v>
      </c>
      <c r="H5" s="63">
        <f t="shared" si="0"/>
        <v>68.397637795275585</v>
      </c>
      <c r="I5" s="78">
        <f t="shared" si="0"/>
        <v>64.566929133858267</v>
      </c>
      <c r="J5" s="60" t="s">
        <v>12</v>
      </c>
      <c r="K5" s="60"/>
      <c r="L5" s="61">
        <v>63.7</v>
      </c>
      <c r="M5" s="61">
        <v>58.9</v>
      </c>
      <c r="N5" s="61">
        <v>68.3</v>
      </c>
      <c r="O5" s="61">
        <v>63.2</v>
      </c>
      <c r="P5" s="61">
        <v>72.599999999999994</v>
      </c>
      <c r="Q5" s="63">
        <v>67.400000000000006</v>
      </c>
    </row>
    <row r="6" spans="1:17">
      <c r="A6" s="74" t="s">
        <v>34</v>
      </c>
      <c r="B6">
        <v>3.9E-2</v>
      </c>
      <c r="C6" s="59">
        <f t="shared" ref="C6:I17" si="1">C$5*$B6</f>
        <v>2.5287047244094487</v>
      </c>
      <c r="D6" s="59">
        <f t="shared" si="1"/>
        <v>2.3458346456692913</v>
      </c>
      <c r="E6" s="59">
        <f t="shared" si="1"/>
        <v>2.6959133858267714</v>
      </c>
      <c r="F6" s="59">
        <f t="shared" si="1"/>
        <v>2.501834645669291</v>
      </c>
      <c r="G6" s="59">
        <f t="shared" si="1"/>
        <v>2.8658858267716538</v>
      </c>
      <c r="H6" s="64">
        <f t="shared" si="1"/>
        <v>2.6675078740157478</v>
      </c>
      <c r="I6" s="78">
        <f t="shared" si="1"/>
        <v>2.5181102362204726</v>
      </c>
      <c r="L6" s="59"/>
      <c r="M6" s="59"/>
      <c r="N6" s="59"/>
      <c r="O6" s="59"/>
      <c r="P6" s="59"/>
      <c r="Q6" s="64"/>
    </row>
    <row r="7" spans="1:17">
      <c r="A7" s="74" t="s">
        <v>35</v>
      </c>
      <c r="B7">
        <v>0.152</v>
      </c>
      <c r="C7" s="59">
        <f t="shared" si="1"/>
        <v>9.8554645669291325</v>
      </c>
      <c r="D7" s="59">
        <f t="shared" si="1"/>
        <v>9.1427401574803149</v>
      </c>
      <c r="E7" s="59">
        <f t="shared" si="1"/>
        <v>10.507149606299212</v>
      </c>
      <c r="F7" s="59">
        <f t="shared" si="1"/>
        <v>9.7507401574803136</v>
      </c>
      <c r="G7" s="59">
        <f t="shared" si="1"/>
        <v>11.1696062992126</v>
      </c>
      <c r="H7" s="64">
        <f t="shared" si="1"/>
        <v>10.396440944881888</v>
      </c>
      <c r="I7" s="78">
        <f t="shared" si="1"/>
        <v>9.8141732283464567</v>
      </c>
      <c r="L7" s="59"/>
      <c r="M7" s="59"/>
      <c r="N7" s="59"/>
      <c r="O7" s="59"/>
      <c r="P7" s="59"/>
      <c r="Q7" s="64"/>
    </row>
    <row r="8" spans="1:17">
      <c r="A8" s="74" t="s">
        <v>36</v>
      </c>
      <c r="B8">
        <v>5.5E-2</v>
      </c>
      <c r="C8" s="59">
        <f t="shared" si="1"/>
        <v>3.566122047244094</v>
      </c>
      <c r="D8" s="59">
        <f t="shared" si="1"/>
        <v>3.3082283464566928</v>
      </c>
      <c r="E8" s="59">
        <f t="shared" si="1"/>
        <v>3.8019291338582679</v>
      </c>
      <c r="F8" s="59">
        <f t="shared" si="1"/>
        <v>3.5282283464566926</v>
      </c>
      <c r="G8" s="59">
        <f t="shared" si="1"/>
        <v>4.0416338582677165</v>
      </c>
      <c r="H8" s="64">
        <f t="shared" si="1"/>
        <v>3.7618700787401571</v>
      </c>
      <c r="I8" s="78">
        <f t="shared" si="1"/>
        <v>3.5511811023622046</v>
      </c>
      <c r="L8" s="59"/>
      <c r="M8" s="59"/>
      <c r="N8" s="59"/>
      <c r="O8" s="59"/>
      <c r="P8" s="59"/>
      <c r="Q8" s="64"/>
    </row>
    <row r="9" spans="1:17">
      <c r="A9" s="74" t="s">
        <v>37</v>
      </c>
      <c r="B9">
        <v>0.28499999999999998</v>
      </c>
      <c r="C9" s="59">
        <f t="shared" si="1"/>
        <v>18.478996062992124</v>
      </c>
      <c r="D9" s="59">
        <f t="shared" si="1"/>
        <v>17.14263779527559</v>
      </c>
      <c r="E9" s="59">
        <f t="shared" si="1"/>
        <v>19.700905511811023</v>
      </c>
      <c r="F9" s="59">
        <f t="shared" si="1"/>
        <v>18.282637795275587</v>
      </c>
      <c r="G9" s="59">
        <f t="shared" si="1"/>
        <v>20.94301181102362</v>
      </c>
      <c r="H9" s="64">
        <f t="shared" si="1"/>
        <v>19.493326771653539</v>
      </c>
      <c r="I9" s="78">
        <f t="shared" si="1"/>
        <v>18.401574803149604</v>
      </c>
      <c r="L9" s="59"/>
      <c r="M9" s="59"/>
      <c r="N9" s="59"/>
      <c r="O9" s="59"/>
      <c r="P9" s="59"/>
      <c r="Q9" s="64"/>
    </row>
    <row r="10" spans="1:17">
      <c r="A10" s="74" t="s">
        <v>38</v>
      </c>
      <c r="B10">
        <v>0.48499999999999999</v>
      </c>
      <c r="C10" s="59">
        <f t="shared" si="1"/>
        <v>31.446712598425194</v>
      </c>
      <c r="D10" s="59">
        <f t="shared" si="1"/>
        <v>29.172559055118111</v>
      </c>
      <c r="E10" s="59">
        <f t="shared" si="1"/>
        <v>33.526102362204725</v>
      </c>
      <c r="F10" s="59">
        <f t="shared" si="1"/>
        <v>31.112559055118108</v>
      </c>
      <c r="G10" s="59">
        <f t="shared" si="1"/>
        <v>35.639862204724409</v>
      </c>
      <c r="H10" s="64">
        <f t="shared" si="1"/>
        <v>33.17285433070866</v>
      </c>
      <c r="I10" s="78">
        <f t="shared" si="1"/>
        <v>31.314960629921259</v>
      </c>
      <c r="L10" s="59"/>
      <c r="M10" s="59"/>
      <c r="N10" s="59"/>
      <c r="O10" s="59"/>
      <c r="P10" s="59"/>
      <c r="Q10" s="64"/>
    </row>
    <row r="11" spans="1:17">
      <c r="A11" s="81" t="s">
        <v>39</v>
      </c>
      <c r="B11" s="60">
        <v>0.53</v>
      </c>
      <c r="C11" s="61">
        <f t="shared" si="1"/>
        <v>34.364448818897635</v>
      </c>
      <c r="D11" s="61">
        <f t="shared" si="1"/>
        <v>31.879291338582679</v>
      </c>
      <c r="E11" s="61">
        <f t="shared" si="1"/>
        <v>36.636771653543306</v>
      </c>
      <c r="F11" s="61">
        <f t="shared" si="1"/>
        <v>33.999291338582672</v>
      </c>
      <c r="G11" s="61">
        <f t="shared" si="1"/>
        <v>38.946653543307093</v>
      </c>
      <c r="H11" s="63">
        <f t="shared" si="1"/>
        <v>36.250748031496059</v>
      </c>
      <c r="I11" s="78">
        <f t="shared" si="1"/>
        <v>34.220472440944881</v>
      </c>
      <c r="J11" s="60" t="s">
        <v>39</v>
      </c>
      <c r="K11" s="60"/>
      <c r="L11" s="61"/>
      <c r="M11" s="61"/>
      <c r="N11" s="61"/>
      <c r="O11" s="61"/>
      <c r="P11" s="61"/>
      <c r="Q11" s="63"/>
    </row>
    <row r="12" spans="1:17">
      <c r="A12" s="74" t="s">
        <v>40</v>
      </c>
      <c r="B12">
        <v>0.63</v>
      </c>
      <c r="C12" s="59">
        <f t="shared" si="1"/>
        <v>40.84830708661417</v>
      </c>
      <c r="D12" s="59">
        <f t="shared" si="1"/>
        <v>37.894251968503937</v>
      </c>
      <c r="E12" s="59">
        <f t="shared" si="1"/>
        <v>43.549370078740161</v>
      </c>
      <c r="F12" s="59">
        <f t="shared" si="1"/>
        <v>40.414251968503933</v>
      </c>
      <c r="G12" s="59">
        <f t="shared" si="1"/>
        <v>46.295078740157486</v>
      </c>
      <c r="H12" s="64">
        <f t="shared" si="1"/>
        <v>43.090511811023617</v>
      </c>
      <c r="I12" s="78">
        <f t="shared" si="1"/>
        <v>40.677165354330711</v>
      </c>
      <c r="L12" s="59"/>
      <c r="M12" s="59"/>
      <c r="N12" s="59"/>
      <c r="O12" s="59"/>
      <c r="P12" s="59"/>
      <c r="Q12" s="64"/>
    </row>
    <row r="13" spans="1:17">
      <c r="A13" s="81" t="s">
        <v>41</v>
      </c>
      <c r="B13" s="60">
        <v>0.81799999999999995</v>
      </c>
      <c r="C13" s="61">
        <f t="shared" si="1"/>
        <v>53.037960629921251</v>
      </c>
      <c r="D13" s="61">
        <f t="shared" si="1"/>
        <v>49.202377952755903</v>
      </c>
      <c r="E13" s="61">
        <f t="shared" si="1"/>
        <v>56.545055118110234</v>
      </c>
      <c r="F13" s="61">
        <f t="shared" si="1"/>
        <v>52.474377952755894</v>
      </c>
      <c r="G13" s="61">
        <f t="shared" si="1"/>
        <v>60.110118110236222</v>
      </c>
      <c r="H13" s="63">
        <f t="shared" si="1"/>
        <v>55.949267716535424</v>
      </c>
      <c r="I13" s="78">
        <f t="shared" si="1"/>
        <v>52.815748031496057</v>
      </c>
      <c r="J13" s="60" t="s">
        <v>41</v>
      </c>
      <c r="K13" s="60"/>
      <c r="L13" s="61">
        <v>52.1</v>
      </c>
      <c r="M13" s="61">
        <v>47.7</v>
      </c>
      <c r="N13" s="61">
        <v>56.2</v>
      </c>
      <c r="O13" s="61">
        <v>51.6</v>
      </c>
      <c r="P13" s="61">
        <v>60</v>
      </c>
      <c r="Q13" s="63">
        <v>55.9</v>
      </c>
    </row>
    <row r="14" spans="1:17">
      <c r="A14" s="74" t="s">
        <v>42</v>
      </c>
      <c r="B14">
        <v>0.93600000000000005</v>
      </c>
      <c r="C14" s="59">
        <f t="shared" si="1"/>
        <v>60.688913385826773</v>
      </c>
      <c r="D14" s="59">
        <f t="shared" si="1"/>
        <v>56.300031496062999</v>
      </c>
      <c r="E14" s="59">
        <f t="shared" si="1"/>
        <v>64.701921259842521</v>
      </c>
      <c r="F14" s="59">
        <f t="shared" si="1"/>
        <v>60.044031496062992</v>
      </c>
      <c r="G14" s="59">
        <f t="shared" si="1"/>
        <v>68.781259842519688</v>
      </c>
      <c r="H14" s="64">
        <f t="shared" si="1"/>
        <v>64.020188976377952</v>
      </c>
      <c r="I14" s="78">
        <f t="shared" si="1"/>
        <v>60.434645669291342</v>
      </c>
      <c r="J14" t="s">
        <v>42</v>
      </c>
      <c r="L14" s="59">
        <v>59.5</v>
      </c>
      <c r="M14" s="59">
        <v>54.4</v>
      </c>
      <c r="N14" s="59">
        <v>63.9</v>
      </c>
      <c r="O14" s="59">
        <v>58.6</v>
      </c>
      <c r="P14" s="59">
        <v>68</v>
      </c>
      <c r="Q14" s="64">
        <v>62.7</v>
      </c>
    </row>
    <row r="15" spans="1:17">
      <c r="A15" s="74" t="s">
        <v>43</v>
      </c>
      <c r="B15">
        <v>0.186</v>
      </c>
      <c r="C15" s="59">
        <f t="shared" si="1"/>
        <v>12.059976377952754</v>
      </c>
      <c r="D15" s="59">
        <f t="shared" si="1"/>
        <v>11.187826771653544</v>
      </c>
      <c r="E15" s="59">
        <f t="shared" si="1"/>
        <v>12.857433070866142</v>
      </c>
      <c r="F15" s="59">
        <f t="shared" si="1"/>
        <v>11.931826771653542</v>
      </c>
      <c r="G15" s="59">
        <f t="shared" si="1"/>
        <v>13.668070866141733</v>
      </c>
      <c r="H15" s="64">
        <f t="shared" si="1"/>
        <v>12.721960629921259</v>
      </c>
      <c r="I15" s="78">
        <f t="shared" si="1"/>
        <v>12.009448818897637</v>
      </c>
      <c r="L15" s="59"/>
      <c r="M15" s="59"/>
      <c r="N15" s="59"/>
      <c r="O15" s="59"/>
      <c r="P15" s="59"/>
      <c r="Q15" s="64"/>
    </row>
    <row r="16" spans="1:17">
      <c r="A16" s="74" t="s">
        <v>44</v>
      </c>
      <c r="B16">
        <v>0.14599999999999999</v>
      </c>
      <c r="C16" s="59">
        <f t="shared" si="1"/>
        <v>9.4664330708661399</v>
      </c>
      <c r="D16" s="59">
        <f t="shared" si="1"/>
        <v>8.7818425196850392</v>
      </c>
      <c r="E16" s="59">
        <f t="shared" si="1"/>
        <v>10.092393700787401</v>
      </c>
      <c r="F16" s="59">
        <f t="shared" si="1"/>
        <v>9.3658425196850388</v>
      </c>
      <c r="G16" s="59">
        <f t="shared" si="1"/>
        <v>10.728700787401575</v>
      </c>
      <c r="H16" s="64">
        <f t="shared" si="1"/>
        <v>9.9860551181102348</v>
      </c>
      <c r="I16" s="78">
        <f t="shared" si="1"/>
        <v>9.426771653543307</v>
      </c>
      <c r="L16" s="59"/>
      <c r="M16" s="59"/>
      <c r="N16" s="59"/>
      <c r="O16" s="59"/>
      <c r="P16" s="59"/>
      <c r="Q16" s="64"/>
    </row>
    <row r="17" spans="1:18">
      <c r="A17" s="74" t="s">
        <v>45</v>
      </c>
      <c r="B17">
        <v>0.108</v>
      </c>
      <c r="C17" s="59">
        <f t="shared" si="1"/>
        <v>7.0025669291338577</v>
      </c>
      <c r="D17" s="59">
        <f t="shared" si="1"/>
        <v>6.4961574803149604</v>
      </c>
      <c r="E17" s="59">
        <f t="shared" si="1"/>
        <v>7.465606299212598</v>
      </c>
      <c r="F17" s="59">
        <f t="shared" si="1"/>
        <v>6.9281574803149599</v>
      </c>
      <c r="G17" s="59">
        <f t="shared" si="1"/>
        <v>7.9362992125984251</v>
      </c>
      <c r="H17" s="64">
        <f t="shared" si="1"/>
        <v>7.3869448818897627</v>
      </c>
      <c r="I17" s="78">
        <f t="shared" si="1"/>
        <v>6.9732283464566924</v>
      </c>
      <c r="L17" s="59"/>
      <c r="M17" s="59"/>
      <c r="N17" s="59"/>
      <c r="O17" s="59"/>
      <c r="P17" s="59"/>
      <c r="Q17" s="64"/>
    </row>
    <row r="18" spans="1:18">
      <c r="A18" s="81" t="s">
        <v>50</v>
      </c>
      <c r="B18" s="60">
        <f>SUM(B15:B17)</f>
        <v>0.43999999999999995</v>
      </c>
      <c r="C18" s="61">
        <f t="shared" ref="C18:I19" si="2">C$5*$B18</f>
        <v>28.528976377952748</v>
      </c>
      <c r="D18" s="61">
        <f t="shared" si="2"/>
        <v>26.465826771653539</v>
      </c>
      <c r="E18" s="61">
        <f t="shared" si="2"/>
        <v>30.415433070866136</v>
      </c>
      <c r="F18" s="61">
        <f t="shared" si="2"/>
        <v>28.225826771653537</v>
      </c>
      <c r="G18" s="61">
        <f t="shared" si="2"/>
        <v>32.333070866141732</v>
      </c>
      <c r="H18" s="63">
        <f t="shared" si="2"/>
        <v>30.094960629921253</v>
      </c>
      <c r="I18" s="78">
        <f t="shared" si="2"/>
        <v>28.409448818897634</v>
      </c>
      <c r="J18" s="60" t="s">
        <v>50</v>
      </c>
      <c r="K18" s="60"/>
      <c r="L18" s="61"/>
      <c r="M18" s="61"/>
      <c r="N18" s="61"/>
      <c r="O18" s="61"/>
      <c r="P18" s="61"/>
      <c r="Q18" s="63"/>
    </row>
    <row r="19" spans="1:18" ht="13.5" thickBot="1">
      <c r="A19" s="74" t="s">
        <v>51</v>
      </c>
      <c r="B19">
        <f>B13-B11</f>
        <v>0.28799999999999992</v>
      </c>
      <c r="C19" s="62">
        <f t="shared" si="2"/>
        <v>18.673511811023616</v>
      </c>
      <c r="D19" s="62">
        <f t="shared" si="2"/>
        <v>17.323086614173224</v>
      </c>
      <c r="E19" s="62">
        <f t="shared" si="2"/>
        <v>19.908283464566924</v>
      </c>
      <c r="F19" s="62">
        <f t="shared" si="2"/>
        <v>18.475086614173222</v>
      </c>
      <c r="G19" s="62">
        <f t="shared" si="2"/>
        <v>21.163464566929129</v>
      </c>
      <c r="H19" s="65">
        <f t="shared" si="2"/>
        <v>19.698519685039365</v>
      </c>
      <c r="I19" s="79">
        <f t="shared" si="2"/>
        <v>18.595275590551175</v>
      </c>
      <c r="J19" t="s">
        <v>51</v>
      </c>
      <c r="L19" s="62"/>
      <c r="M19" s="62"/>
      <c r="N19" s="62"/>
      <c r="O19" s="62"/>
      <c r="P19" s="62"/>
      <c r="Q19" s="65"/>
    </row>
    <row r="20" spans="1:18" ht="13.5" thickBot="1">
      <c r="C20" s="82"/>
      <c r="D20" s="82"/>
      <c r="E20" s="82"/>
      <c r="F20" s="82"/>
      <c r="G20" s="82"/>
      <c r="H20" s="82"/>
      <c r="I20" s="79"/>
      <c r="J20" s="60"/>
      <c r="K20" s="60"/>
      <c r="L20" s="83"/>
      <c r="M20" s="83"/>
      <c r="N20" s="83"/>
      <c r="O20" s="83"/>
      <c r="P20" s="83"/>
      <c r="Q20" s="83"/>
    </row>
    <row r="21" spans="1:18" ht="13.5" thickBot="1">
      <c r="C21" s="82"/>
      <c r="D21" s="82"/>
      <c r="E21" s="82"/>
      <c r="F21" s="82"/>
      <c r="G21" s="82"/>
      <c r="H21" s="82"/>
      <c r="I21" s="79"/>
      <c r="L21" s="82"/>
      <c r="M21" s="82"/>
      <c r="N21" s="82"/>
      <c r="O21" s="82"/>
      <c r="P21" s="82"/>
      <c r="Q21" s="82"/>
    </row>
    <row r="22" spans="1:18" ht="13.5" thickBot="1">
      <c r="C22" s="82"/>
      <c r="D22" s="82"/>
      <c r="E22" s="82"/>
      <c r="F22" s="82"/>
      <c r="G22" s="82"/>
      <c r="H22" s="82"/>
      <c r="I22" s="79"/>
      <c r="L22" s="82"/>
      <c r="M22" s="82"/>
      <c r="N22" s="82"/>
      <c r="O22" s="82"/>
      <c r="P22" s="82"/>
      <c r="Q22" s="82"/>
    </row>
    <row r="23" spans="1:18" ht="13.5" thickBot="1">
      <c r="I23" s="79"/>
    </row>
    <row r="24" spans="1:18" ht="13.5" thickBot="1">
      <c r="A24" s="74" t="s">
        <v>54</v>
      </c>
      <c r="C24" t="s">
        <v>2</v>
      </c>
      <c r="E24" t="s">
        <v>3</v>
      </c>
      <c r="G24" t="s">
        <v>48</v>
      </c>
      <c r="I24" s="79"/>
      <c r="J24" s="74" t="s">
        <v>59</v>
      </c>
      <c r="L24" t="s">
        <v>2</v>
      </c>
      <c r="N24" t="s">
        <v>3</v>
      </c>
      <c r="P24" t="s">
        <v>48</v>
      </c>
      <c r="R24" s="76"/>
    </row>
    <row r="25" spans="1:18" ht="13.5" thickBot="1">
      <c r="A25" s="74" t="s">
        <v>53</v>
      </c>
      <c r="C25" t="s">
        <v>46</v>
      </c>
      <c r="D25" t="s">
        <v>47</v>
      </c>
      <c r="E25" t="s">
        <v>46</v>
      </c>
      <c r="F25" t="s">
        <v>47</v>
      </c>
      <c r="G25" t="s">
        <v>46</v>
      </c>
      <c r="H25" t="s">
        <v>47</v>
      </c>
      <c r="I25" s="79"/>
      <c r="J25" s="74"/>
      <c r="L25" t="s">
        <v>46</v>
      </c>
      <c r="M25" t="s">
        <v>47</v>
      </c>
      <c r="N25" t="s">
        <v>46</v>
      </c>
      <c r="O25" t="s">
        <v>47</v>
      </c>
      <c r="P25" t="s">
        <v>46</v>
      </c>
      <c r="Q25" t="s">
        <v>47</v>
      </c>
      <c r="R25" s="77"/>
    </row>
    <row r="26" spans="1:18" ht="13.5" thickBot="1">
      <c r="B26" t="s">
        <v>52</v>
      </c>
      <c r="C26">
        <v>163.6</v>
      </c>
      <c r="D26">
        <v>151.1</v>
      </c>
      <c r="E26">
        <v>175.3</v>
      </c>
      <c r="F26">
        <v>161.80000000000001</v>
      </c>
      <c r="G26">
        <v>187</v>
      </c>
      <c r="H26">
        <v>172.2</v>
      </c>
      <c r="I26" s="79"/>
      <c r="J26" s="74"/>
      <c r="R26" s="77"/>
    </row>
    <row r="27" spans="1:18" ht="13.5" thickBot="1">
      <c r="A27" s="81" t="s">
        <v>12</v>
      </c>
      <c r="B27" s="60">
        <v>1</v>
      </c>
      <c r="C27" s="61">
        <f t="shared" ref="C27:H27" si="3">C26/2.54</f>
        <v>64.40944881889763</v>
      </c>
      <c r="D27" s="61">
        <f t="shared" si="3"/>
        <v>59.488188976377948</v>
      </c>
      <c r="E27" s="61">
        <f t="shared" si="3"/>
        <v>69.015748031496059</v>
      </c>
      <c r="F27" s="61">
        <f t="shared" si="3"/>
        <v>63.700787401574807</v>
      </c>
      <c r="G27" s="61">
        <f t="shared" si="3"/>
        <v>73.622047244094489</v>
      </c>
      <c r="H27" s="63">
        <f t="shared" si="3"/>
        <v>67.795275590551171</v>
      </c>
      <c r="I27" s="79">
        <f t="shared" ref="I27:I33" si="4">I$5*$B27</f>
        <v>64.566929133858267</v>
      </c>
      <c r="J27" s="81" t="s">
        <v>12</v>
      </c>
      <c r="K27" s="60"/>
      <c r="L27" s="61">
        <v>164.69</v>
      </c>
      <c r="M27" s="61">
        <v>152.78</v>
      </c>
      <c r="N27" s="61">
        <v>175.58</v>
      </c>
      <c r="O27" s="61">
        <v>162.94</v>
      </c>
      <c r="P27" s="61">
        <v>186.65</v>
      </c>
      <c r="Q27" s="63">
        <v>173.73</v>
      </c>
      <c r="R27" s="78"/>
    </row>
    <row r="28" spans="1:18" ht="13.5" thickBot="1">
      <c r="A28" s="74" t="s">
        <v>34</v>
      </c>
      <c r="B28">
        <v>3.9E-2</v>
      </c>
      <c r="C28" s="59">
        <f>C$27*$B28</f>
        <v>2.5119685039370077</v>
      </c>
      <c r="D28" s="59">
        <f t="shared" ref="D28:H41" si="5">D$27*$B28</f>
        <v>2.3200393700787401</v>
      </c>
      <c r="E28" s="59">
        <f t="shared" si="5"/>
        <v>2.6916141732283463</v>
      </c>
      <c r="F28" s="59">
        <f t="shared" si="5"/>
        <v>2.4843307086614175</v>
      </c>
      <c r="G28" s="59">
        <f t="shared" si="5"/>
        <v>2.8712598425196849</v>
      </c>
      <c r="H28" s="59">
        <f t="shared" si="5"/>
        <v>2.6440157480314959</v>
      </c>
      <c r="I28" s="79">
        <f t="shared" si="4"/>
        <v>2.5181102362204726</v>
      </c>
      <c r="J28" s="74" t="s">
        <v>34</v>
      </c>
      <c r="L28" s="59"/>
      <c r="M28" s="59"/>
      <c r="N28" s="59"/>
      <c r="O28" s="59"/>
      <c r="P28" s="59"/>
      <c r="Q28" s="59"/>
      <c r="R28" s="80"/>
    </row>
    <row r="29" spans="1:18" ht="13.5" thickBot="1">
      <c r="A29" s="74" t="s">
        <v>35</v>
      </c>
      <c r="B29">
        <v>0.152</v>
      </c>
      <c r="C29" s="59">
        <f t="shared" ref="C29:C41" si="6">C$27*$B29</f>
        <v>9.7902362204724387</v>
      </c>
      <c r="D29" s="59">
        <f t="shared" si="5"/>
        <v>9.0422047244094479</v>
      </c>
      <c r="E29" s="59">
        <f t="shared" si="5"/>
        <v>10.490393700787401</v>
      </c>
      <c r="F29" s="59">
        <f t="shared" si="5"/>
        <v>9.6825196850393702</v>
      </c>
      <c r="G29" s="59">
        <f t="shared" si="5"/>
        <v>11.190551181102363</v>
      </c>
      <c r="H29" s="59">
        <f t="shared" si="5"/>
        <v>10.304881889763777</v>
      </c>
      <c r="I29" s="79">
        <f t="shared" si="4"/>
        <v>9.8141732283464567</v>
      </c>
      <c r="J29" s="74" t="s">
        <v>35</v>
      </c>
      <c r="L29" s="59"/>
      <c r="M29" s="59"/>
      <c r="N29" s="59"/>
      <c r="O29" s="59"/>
      <c r="P29" s="59"/>
      <c r="Q29" s="59"/>
      <c r="R29" s="80"/>
    </row>
    <row r="30" spans="1:18" ht="13.5" thickBot="1">
      <c r="A30" s="74" t="s">
        <v>36</v>
      </c>
      <c r="B30">
        <v>5.5E-2</v>
      </c>
      <c r="C30" s="59">
        <f t="shared" si="6"/>
        <v>3.5425196850393696</v>
      </c>
      <c r="D30" s="59">
        <f t="shared" si="5"/>
        <v>3.2718503937007872</v>
      </c>
      <c r="E30" s="59">
        <f t="shared" si="5"/>
        <v>3.7958661417322834</v>
      </c>
      <c r="F30" s="59">
        <f t="shared" si="5"/>
        <v>3.5035433070866144</v>
      </c>
      <c r="G30" s="59">
        <f t="shared" si="5"/>
        <v>4.0492125984251972</v>
      </c>
      <c r="H30" s="59">
        <f t="shared" si="5"/>
        <v>3.7287401574803143</v>
      </c>
      <c r="I30" s="79">
        <f t="shared" si="4"/>
        <v>3.5511811023622046</v>
      </c>
      <c r="J30" s="74" t="s">
        <v>36</v>
      </c>
      <c r="L30" s="59"/>
      <c r="M30" s="59"/>
      <c r="N30" s="59"/>
      <c r="O30" s="59"/>
      <c r="P30" s="59"/>
      <c r="Q30" s="59"/>
      <c r="R30" s="80"/>
    </row>
    <row r="31" spans="1:18" ht="13.5" thickBot="1">
      <c r="A31" s="74" t="s">
        <v>37</v>
      </c>
      <c r="B31">
        <v>0.28499999999999998</v>
      </c>
      <c r="C31" s="59">
        <f t="shared" si="6"/>
        <v>18.356692913385825</v>
      </c>
      <c r="D31" s="59">
        <f t="shared" si="5"/>
        <v>16.954133858267713</v>
      </c>
      <c r="E31" s="59">
        <f t="shared" si="5"/>
        <v>19.669488188976374</v>
      </c>
      <c r="F31" s="59">
        <f t="shared" si="5"/>
        <v>18.154724409448818</v>
      </c>
      <c r="G31" s="59">
        <f t="shared" si="5"/>
        <v>20.982283464566926</v>
      </c>
      <c r="H31" s="59">
        <f t="shared" si="5"/>
        <v>19.321653543307082</v>
      </c>
      <c r="I31" s="79">
        <f t="shared" si="4"/>
        <v>18.401574803149604</v>
      </c>
      <c r="J31" s="74" t="s">
        <v>37</v>
      </c>
      <c r="L31" s="59"/>
      <c r="M31" s="59"/>
      <c r="N31" s="59"/>
      <c r="O31" s="59"/>
      <c r="P31" s="59"/>
      <c r="Q31" s="59"/>
      <c r="R31" s="80"/>
    </row>
    <row r="32" spans="1:18" ht="13.5" thickBot="1">
      <c r="A32" s="74" t="s">
        <v>38</v>
      </c>
      <c r="B32">
        <v>0.48499999999999999</v>
      </c>
      <c r="C32" s="59">
        <f t="shared" si="6"/>
        <v>31.238582677165351</v>
      </c>
      <c r="D32" s="59">
        <f t="shared" si="5"/>
        <v>28.851771653543302</v>
      </c>
      <c r="E32" s="59">
        <f t="shared" si="5"/>
        <v>33.472637795275588</v>
      </c>
      <c r="F32" s="59">
        <f t="shared" si="5"/>
        <v>30.894881889763781</v>
      </c>
      <c r="G32" s="59">
        <f t="shared" si="5"/>
        <v>35.70669291338583</v>
      </c>
      <c r="H32" s="59">
        <f t="shared" si="5"/>
        <v>32.880708661417316</v>
      </c>
      <c r="I32" s="79">
        <f t="shared" si="4"/>
        <v>31.314960629921259</v>
      </c>
      <c r="J32" s="74" t="s">
        <v>38</v>
      </c>
      <c r="L32" s="59"/>
      <c r="M32" s="59"/>
      <c r="N32" s="59"/>
      <c r="O32" s="59"/>
      <c r="P32" s="59"/>
      <c r="Q32" s="59"/>
      <c r="R32" s="80"/>
    </row>
    <row r="33" spans="1:18" ht="13.5" thickBot="1">
      <c r="A33" s="81" t="s">
        <v>39</v>
      </c>
      <c r="B33" s="60">
        <v>0.53</v>
      </c>
      <c r="C33" s="59">
        <f t="shared" si="6"/>
        <v>34.137007874015744</v>
      </c>
      <c r="D33" s="59">
        <f t="shared" si="5"/>
        <v>31.528740157480314</v>
      </c>
      <c r="E33" s="59">
        <f t="shared" si="5"/>
        <v>36.578346456692913</v>
      </c>
      <c r="F33" s="59">
        <f t="shared" si="5"/>
        <v>33.761417322834653</v>
      </c>
      <c r="G33" s="59">
        <f t="shared" si="5"/>
        <v>39.019685039370081</v>
      </c>
      <c r="H33" s="59">
        <f t="shared" si="5"/>
        <v>35.931496062992125</v>
      </c>
      <c r="I33" s="79">
        <f t="shared" si="4"/>
        <v>34.220472440944881</v>
      </c>
      <c r="J33" s="81" t="s">
        <v>39</v>
      </c>
      <c r="K33" s="60"/>
      <c r="L33" s="59"/>
      <c r="M33" s="59"/>
      <c r="N33" s="59"/>
      <c r="O33" s="59"/>
      <c r="P33" s="59"/>
      <c r="Q33" s="59"/>
      <c r="R33" s="80"/>
    </row>
    <row r="34" spans="1:18" ht="13.5" thickBot="1">
      <c r="A34" s="74" t="s">
        <v>40</v>
      </c>
      <c r="B34">
        <v>0.63</v>
      </c>
      <c r="C34" s="59">
        <f t="shared" si="6"/>
        <v>40.577952755905507</v>
      </c>
      <c r="D34" s="59">
        <f t="shared" si="5"/>
        <v>37.477559055118107</v>
      </c>
      <c r="E34" s="59">
        <f t="shared" si="5"/>
        <v>43.47992125984252</v>
      </c>
      <c r="F34" s="59">
        <f t="shared" si="5"/>
        <v>40.131496062992127</v>
      </c>
      <c r="G34" s="59">
        <f t="shared" si="5"/>
        <v>46.381889763779526</v>
      </c>
      <c r="H34" s="59">
        <f t="shared" si="5"/>
        <v>42.711023622047236</v>
      </c>
      <c r="I34" s="79">
        <f t="shared" ref="I34:I41" si="7">I$5*$B34</f>
        <v>40.677165354330711</v>
      </c>
      <c r="J34" s="74" t="s">
        <v>40</v>
      </c>
      <c r="L34" s="59"/>
      <c r="M34" s="59"/>
      <c r="N34" s="59"/>
      <c r="O34" s="59"/>
      <c r="P34" s="59"/>
      <c r="Q34" s="59"/>
      <c r="R34" s="80"/>
    </row>
    <row r="35" spans="1:18" ht="13.5" thickBot="1">
      <c r="A35" s="81" t="s">
        <v>41</v>
      </c>
      <c r="B35" s="60">
        <v>0.81799999999999995</v>
      </c>
      <c r="C35" s="59">
        <f t="shared" si="6"/>
        <v>52.686929133858257</v>
      </c>
      <c r="D35" s="59">
        <f t="shared" si="5"/>
        <v>48.661338582677161</v>
      </c>
      <c r="E35" s="59">
        <f t="shared" si="5"/>
        <v>56.454881889763776</v>
      </c>
      <c r="F35" s="59">
        <f t="shared" si="5"/>
        <v>52.107244094488188</v>
      </c>
      <c r="G35" s="59">
        <f t="shared" si="5"/>
        <v>60.222834645669288</v>
      </c>
      <c r="H35" s="59">
        <f t="shared" si="5"/>
        <v>55.456535433070854</v>
      </c>
      <c r="I35" s="79">
        <f t="shared" si="7"/>
        <v>52.815748031496057</v>
      </c>
      <c r="J35" s="81" t="s">
        <v>41</v>
      </c>
      <c r="K35" s="60"/>
      <c r="L35" s="59">
        <v>134.16</v>
      </c>
      <c r="M35" s="59">
        <v>124.09</v>
      </c>
      <c r="N35" s="59">
        <v>144.25</v>
      </c>
      <c r="O35" s="59">
        <v>133.36000000000001</v>
      </c>
      <c r="P35" s="59">
        <v>154.56</v>
      </c>
      <c r="Q35" s="59">
        <v>143.19999999999999</v>
      </c>
      <c r="R35" s="80"/>
    </row>
    <row r="36" spans="1:18" ht="13.5" thickBot="1">
      <c r="A36" s="74" t="s">
        <v>42</v>
      </c>
      <c r="B36">
        <v>0.93600000000000005</v>
      </c>
      <c r="C36" s="59">
        <f t="shared" si="6"/>
        <v>60.287244094488187</v>
      </c>
      <c r="D36" s="59">
        <f t="shared" si="5"/>
        <v>55.680944881889765</v>
      </c>
      <c r="E36" s="59">
        <f t="shared" si="5"/>
        <v>64.598740157480321</v>
      </c>
      <c r="F36" s="59">
        <f t="shared" si="5"/>
        <v>59.623937007874027</v>
      </c>
      <c r="G36" s="59">
        <f t="shared" si="5"/>
        <v>68.910236220472441</v>
      </c>
      <c r="H36" s="59">
        <f t="shared" si="5"/>
        <v>63.456377952755901</v>
      </c>
      <c r="I36" s="79">
        <f t="shared" si="7"/>
        <v>60.434645669291342</v>
      </c>
      <c r="J36" s="74" t="s">
        <v>42</v>
      </c>
      <c r="L36" s="59">
        <v>152.82</v>
      </c>
      <c r="M36" s="59">
        <v>141.52000000000001</v>
      </c>
      <c r="N36" s="59">
        <v>163.38999999999999</v>
      </c>
      <c r="O36" s="59">
        <v>151.61000000000001</v>
      </c>
      <c r="P36" s="59">
        <v>174.29</v>
      </c>
      <c r="Q36" s="59">
        <v>162.13</v>
      </c>
      <c r="R36" s="80"/>
    </row>
    <row r="37" spans="1:18" ht="13.5" thickBot="1">
      <c r="A37" s="74" t="s">
        <v>43</v>
      </c>
      <c r="B37">
        <v>0.186</v>
      </c>
      <c r="C37" s="59">
        <f t="shared" si="6"/>
        <v>11.98015748031496</v>
      </c>
      <c r="D37" s="59">
        <f t="shared" si="5"/>
        <v>11.064803149606298</v>
      </c>
      <c r="E37" s="59">
        <f t="shared" si="5"/>
        <v>12.836929133858266</v>
      </c>
      <c r="F37" s="59">
        <f t="shared" si="5"/>
        <v>11.848346456692914</v>
      </c>
      <c r="G37" s="59">
        <f t="shared" si="5"/>
        <v>13.693700787401575</v>
      </c>
      <c r="H37" s="59">
        <f t="shared" si="5"/>
        <v>12.609921259842517</v>
      </c>
      <c r="I37" s="79">
        <f t="shared" si="7"/>
        <v>12.009448818897637</v>
      </c>
      <c r="J37" s="74" t="s">
        <v>43</v>
      </c>
      <c r="L37" s="59"/>
      <c r="M37" s="59"/>
      <c r="N37" s="59"/>
      <c r="O37" s="59"/>
      <c r="P37" s="59"/>
      <c r="Q37" s="59"/>
      <c r="R37" s="80"/>
    </row>
    <row r="38" spans="1:18" ht="13.5" thickBot="1">
      <c r="A38" s="74" t="s">
        <v>44</v>
      </c>
      <c r="B38">
        <v>0.14599999999999999</v>
      </c>
      <c r="C38" s="59">
        <f t="shared" si="6"/>
        <v>9.4037795275590526</v>
      </c>
      <c r="D38" s="59">
        <f t="shared" si="5"/>
        <v>8.6852755905511803</v>
      </c>
      <c r="E38" s="59">
        <f t="shared" si="5"/>
        <v>10.076299212598425</v>
      </c>
      <c r="F38" s="59">
        <f t="shared" si="5"/>
        <v>9.3003149606299207</v>
      </c>
      <c r="G38" s="59">
        <f t="shared" si="5"/>
        <v>10.748818897637795</v>
      </c>
      <c r="H38" s="59">
        <f t="shared" si="5"/>
        <v>9.8981102362204698</v>
      </c>
      <c r="I38" s="79">
        <f t="shared" si="7"/>
        <v>9.426771653543307</v>
      </c>
      <c r="J38" s="74" t="s">
        <v>44</v>
      </c>
      <c r="L38" s="59"/>
      <c r="M38" s="59"/>
      <c r="N38" s="59"/>
      <c r="O38" s="59"/>
      <c r="P38" s="59"/>
      <c r="Q38" s="59"/>
      <c r="R38" s="80"/>
    </row>
    <row r="39" spans="1:18" ht="13.5" thickBot="1">
      <c r="A39" s="74" t="s">
        <v>45</v>
      </c>
      <c r="B39">
        <v>0.108</v>
      </c>
      <c r="C39" s="59">
        <f t="shared" si="6"/>
        <v>6.9562204724409442</v>
      </c>
      <c r="D39" s="59">
        <f t="shared" si="5"/>
        <v>6.4247244094488183</v>
      </c>
      <c r="E39" s="59">
        <f t="shared" si="5"/>
        <v>7.4537007874015746</v>
      </c>
      <c r="F39" s="59">
        <f t="shared" si="5"/>
        <v>6.879685039370079</v>
      </c>
      <c r="G39" s="59">
        <f t="shared" si="5"/>
        <v>7.951181102362205</v>
      </c>
      <c r="H39" s="59">
        <f t="shared" si="5"/>
        <v>7.3218897637795264</v>
      </c>
      <c r="I39" s="79">
        <f t="shared" si="7"/>
        <v>6.9732283464566924</v>
      </c>
      <c r="J39" s="74" t="s">
        <v>45</v>
      </c>
      <c r="L39" s="59"/>
      <c r="M39" s="59"/>
      <c r="N39" s="59"/>
      <c r="O39" s="59"/>
      <c r="P39" s="59"/>
      <c r="Q39" s="59"/>
      <c r="R39" s="80"/>
    </row>
    <row r="40" spans="1:18" ht="13.5" thickBot="1">
      <c r="A40" s="81" t="s">
        <v>50</v>
      </c>
      <c r="B40" s="60">
        <f>SUM(B37:B39)</f>
        <v>0.43999999999999995</v>
      </c>
      <c r="C40" s="59">
        <f t="shared" si="6"/>
        <v>28.340157480314954</v>
      </c>
      <c r="D40" s="59">
        <f t="shared" si="5"/>
        <v>26.174803149606294</v>
      </c>
      <c r="E40" s="59">
        <f t="shared" si="5"/>
        <v>30.366929133858264</v>
      </c>
      <c r="F40" s="59">
        <f t="shared" si="5"/>
        <v>28.028346456692912</v>
      </c>
      <c r="G40" s="59">
        <f t="shared" si="5"/>
        <v>32.393700787401571</v>
      </c>
      <c r="H40" s="59">
        <f t="shared" si="5"/>
        <v>29.829921259842511</v>
      </c>
      <c r="I40" s="79">
        <f t="shared" si="7"/>
        <v>28.409448818897634</v>
      </c>
      <c r="J40" s="81" t="s">
        <v>50</v>
      </c>
      <c r="K40" s="60"/>
      <c r="L40" s="59"/>
      <c r="M40" s="59"/>
      <c r="N40" s="59"/>
      <c r="O40" s="59"/>
      <c r="P40" s="59"/>
      <c r="Q40" s="59"/>
      <c r="R40" s="80"/>
    </row>
    <row r="41" spans="1:18" ht="13.5" thickBot="1">
      <c r="A41" s="74" t="s">
        <v>51</v>
      </c>
      <c r="B41">
        <f>B35-B33</f>
        <v>0.28799999999999992</v>
      </c>
      <c r="C41" s="59">
        <f t="shared" si="6"/>
        <v>18.549921259842513</v>
      </c>
      <c r="D41" s="59">
        <f t="shared" si="5"/>
        <v>17.132598425196843</v>
      </c>
      <c r="E41" s="59">
        <f t="shared" si="5"/>
        <v>19.87653543307086</v>
      </c>
      <c r="F41" s="59">
        <f t="shared" si="5"/>
        <v>18.345826771653538</v>
      </c>
      <c r="G41" s="59">
        <f t="shared" si="5"/>
        <v>21.203149606299206</v>
      </c>
      <c r="H41" s="59">
        <f t="shared" si="5"/>
        <v>19.525039370078733</v>
      </c>
      <c r="I41" s="79">
        <f t="shared" si="7"/>
        <v>18.595275590551175</v>
      </c>
      <c r="J41" s="74" t="s">
        <v>51</v>
      </c>
      <c r="L41" s="59"/>
      <c r="M41" s="59"/>
      <c r="N41" s="59"/>
      <c r="O41" s="59"/>
      <c r="P41" s="59"/>
      <c r="Q41" s="59"/>
      <c r="R41" s="80"/>
    </row>
    <row r="42" spans="1:18">
      <c r="C42" s="84"/>
      <c r="D42" s="84"/>
      <c r="E42" s="84"/>
      <c r="F42" s="84"/>
      <c r="G42" s="84"/>
      <c r="H42" s="84"/>
      <c r="I42" s="85"/>
      <c r="J42" s="74" t="s">
        <v>56</v>
      </c>
      <c r="L42" s="84">
        <v>73.92</v>
      </c>
      <c r="M42" s="84">
        <v>67.67</v>
      </c>
      <c r="N42" s="84">
        <v>80.08</v>
      </c>
      <c r="O42" s="84">
        <v>73.459999999999994</v>
      </c>
      <c r="P42" s="84">
        <v>86.7</v>
      </c>
      <c r="Q42" s="84">
        <v>79.67</v>
      </c>
      <c r="R42" s="85"/>
    </row>
    <row r="43" spans="1:18">
      <c r="C43" s="84"/>
      <c r="D43" s="84"/>
      <c r="E43" s="84"/>
      <c r="F43" s="84"/>
      <c r="G43" s="84"/>
      <c r="H43" s="84"/>
      <c r="I43" s="85"/>
      <c r="J43" s="74"/>
      <c r="L43" s="84"/>
      <c r="M43" s="84"/>
      <c r="N43" s="84"/>
      <c r="O43" s="84"/>
      <c r="P43" s="84"/>
      <c r="Q43" s="84"/>
      <c r="R43" s="85"/>
    </row>
    <row r="44" spans="1:18">
      <c r="C44" s="84"/>
      <c r="D44" s="84"/>
      <c r="E44" s="84"/>
      <c r="F44" s="84"/>
      <c r="G44" s="84"/>
      <c r="H44" s="84"/>
      <c r="I44" s="85"/>
      <c r="J44" s="74" t="s">
        <v>57</v>
      </c>
      <c r="L44" t="s">
        <v>2</v>
      </c>
      <c r="N44" t="s">
        <v>3</v>
      </c>
      <c r="P44" t="s">
        <v>48</v>
      </c>
      <c r="R44" s="85"/>
    </row>
    <row r="45" spans="1:18">
      <c r="C45" s="84"/>
      <c r="D45" s="84"/>
      <c r="E45" s="84"/>
      <c r="F45" s="84"/>
      <c r="G45" s="84"/>
      <c r="H45" s="84"/>
      <c r="I45" s="85"/>
      <c r="J45" s="74"/>
      <c r="L45" t="s">
        <v>46</v>
      </c>
      <c r="M45" t="s">
        <v>47</v>
      </c>
      <c r="N45" t="s">
        <v>46</v>
      </c>
      <c r="O45" t="s">
        <v>47</v>
      </c>
      <c r="P45" t="s">
        <v>46</v>
      </c>
      <c r="Q45" t="s">
        <v>47</v>
      </c>
      <c r="R45" s="85"/>
    </row>
    <row r="46" spans="1:18">
      <c r="C46" s="84"/>
      <c r="D46" s="84"/>
      <c r="E46" s="84"/>
      <c r="F46" s="84"/>
      <c r="G46" s="84"/>
      <c r="H46" s="84"/>
      <c r="I46" s="85"/>
      <c r="J46" s="74"/>
      <c r="R46" s="85"/>
    </row>
    <row r="47" spans="1:18" ht="13.5" thickBot="1">
      <c r="J47" s="81" t="s">
        <v>12</v>
      </c>
      <c r="K47" s="60"/>
      <c r="L47" s="61">
        <f t="shared" ref="L47:Q47" si="8">L27/2.54</f>
        <v>64.838582677165348</v>
      </c>
      <c r="M47" s="61">
        <f t="shared" si="8"/>
        <v>60.1496062992126</v>
      </c>
      <c r="N47" s="61">
        <f t="shared" si="8"/>
        <v>69.125984251968504</v>
      </c>
      <c r="O47" s="61">
        <f t="shared" si="8"/>
        <v>64.149606299212593</v>
      </c>
      <c r="P47" s="61">
        <f t="shared" si="8"/>
        <v>73.484251968503941</v>
      </c>
      <c r="Q47" s="61">
        <f t="shared" si="8"/>
        <v>68.397637795275585</v>
      </c>
    </row>
    <row r="48" spans="1:18">
      <c r="A48" s="74" t="s">
        <v>55</v>
      </c>
      <c r="C48" t="s">
        <v>2</v>
      </c>
      <c r="E48" t="s">
        <v>3</v>
      </c>
      <c r="G48" t="s">
        <v>48</v>
      </c>
      <c r="I48" s="76" t="s">
        <v>49</v>
      </c>
      <c r="J48" s="74" t="s">
        <v>34</v>
      </c>
      <c r="L48" s="61"/>
      <c r="M48" s="61"/>
      <c r="N48" s="61"/>
      <c r="O48" s="61"/>
      <c r="P48" s="61"/>
      <c r="Q48" s="61"/>
      <c r="R48" s="76"/>
    </row>
    <row r="49" spans="1:18">
      <c r="A49" s="74" t="s">
        <v>53</v>
      </c>
      <c r="C49" t="s">
        <v>46</v>
      </c>
      <c r="D49" t="s">
        <v>47</v>
      </c>
      <c r="E49" t="s">
        <v>46</v>
      </c>
      <c r="F49" t="s">
        <v>47</v>
      </c>
      <c r="G49" t="s">
        <v>46</v>
      </c>
      <c r="H49" t="s">
        <v>47</v>
      </c>
      <c r="I49" s="77"/>
      <c r="J49" s="74" t="s">
        <v>35</v>
      </c>
      <c r="L49" s="61"/>
      <c r="M49" s="61"/>
      <c r="N49" s="61"/>
      <c r="O49" s="61"/>
      <c r="P49" s="61"/>
      <c r="Q49" s="61"/>
      <c r="R49" s="77"/>
    </row>
    <row r="50" spans="1:18">
      <c r="B50" t="s">
        <v>52</v>
      </c>
      <c r="I50" s="77"/>
      <c r="J50" s="74" t="s">
        <v>36</v>
      </c>
      <c r="L50" s="61"/>
      <c r="M50" s="61"/>
      <c r="N50" s="61"/>
      <c r="O50" s="61"/>
      <c r="P50" s="61"/>
      <c r="Q50" s="61"/>
      <c r="R50" s="77"/>
    </row>
    <row r="51" spans="1:18">
      <c r="A51" s="81" t="s">
        <v>12</v>
      </c>
      <c r="B51" s="60">
        <v>1</v>
      </c>
      <c r="C51" s="61">
        <v>63.7</v>
      </c>
      <c r="D51" s="61">
        <v>58.9</v>
      </c>
      <c r="E51" s="61">
        <v>68.3</v>
      </c>
      <c r="F51" s="61">
        <v>63.2</v>
      </c>
      <c r="G51" s="61">
        <v>72.599999999999994</v>
      </c>
      <c r="H51" s="63">
        <v>67.400000000000006</v>
      </c>
      <c r="I51" s="78">
        <v>64</v>
      </c>
      <c r="J51" s="74" t="s">
        <v>37</v>
      </c>
      <c r="L51" s="61"/>
      <c r="M51" s="61"/>
      <c r="N51" s="61"/>
      <c r="O51" s="61"/>
      <c r="P51" s="61"/>
      <c r="Q51" s="61"/>
      <c r="R51" s="78"/>
    </row>
    <row r="52" spans="1:18">
      <c r="A52" s="74" t="s">
        <v>34</v>
      </c>
      <c r="B52">
        <v>3.9E-2</v>
      </c>
      <c r="C52" s="59">
        <f>C$51*$B52</f>
        <v>2.4843000000000002</v>
      </c>
      <c r="D52" s="59">
        <f t="shared" ref="D52:I65" si="9">D$51*$B52</f>
        <v>2.2970999999999999</v>
      </c>
      <c r="E52" s="59">
        <f t="shared" si="9"/>
        <v>2.6637</v>
      </c>
      <c r="F52" s="59">
        <f t="shared" si="9"/>
        <v>2.4648000000000003</v>
      </c>
      <c r="G52" s="59">
        <f t="shared" si="9"/>
        <v>2.8313999999999999</v>
      </c>
      <c r="H52" s="59">
        <f t="shared" si="9"/>
        <v>2.6286</v>
      </c>
      <c r="I52" s="106">
        <f t="shared" si="9"/>
        <v>2.496</v>
      </c>
      <c r="J52" s="74" t="s">
        <v>38</v>
      </c>
      <c r="L52" s="61"/>
      <c r="M52" s="61"/>
      <c r="N52" s="61"/>
      <c r="O52" s="61"/>
      <c r="P52" s="61"/>
      <c r="Q52" s="61"/>
      <c r="R52" s="80"/>
    </row>
    <row r="53" spans="1:18">
      <c r="A53" s="74" t="s">
        <v>35</v>
      </c>
      <c r="B53">
        <v>0.152</v>
      </c>
      <c r="C53" s="59">
        <f t="shared" ref="C53:C65" si="10">C$51*$B53</f>
        <v>9.6823999999999995</v>
      </c>
      <c r="D53" s="59">
        <f t="shared" si="9"/>
        <v>8.9527999999999999</v>
      </c>
      <c r="E53" s="59">
        <f t="shared" si="9"/>
        <v>10.381599999999999</v>
      </c>
      <c r="F53" s="59">
        <f t="shared" si="9"/>
        <v>9.6064000000000007</v>
      </c>
      <c r="G53" s="59">
        <f t="shared" si="9"/>
        <v>11.0352</v>
      </c>
      <c r="H53" s="59">
        <f t="shared" si="9"/>
        <v>10.244800000000001</v>
      </c>
      <c r="I53" s="106">
        <f t="shared" si="9"/>
        <v>9.7279999999999998</v>
      </c>
      <c r="J53" s="81" t="s">
        <v>39</v>
      </c>
      <c r="K53" s="60"/>
      <c r="L53" s="61"/>
      <c r="M53" s="61"/>
      <c r="N53" s="61"/>
      <c r="O53" s="61"/>
      <c r="P53" s="61"/>
      <c r="Q53" s="61"/>
      <c r="R53" s="80"/>
    </row>
    <row r="54" spans="1:18">
      <c r="A54" s="74" t="s">
        <v>36</v>
      </c>
      <c r="B54">
        <v>5.5E-2</v>
      </c>
      <c r="C54" s="59">
        <f t="shared" si="10"/>
        <v>3.5035000000000003</v>
      </c>
      <c r="D54" s="59">
        <f t="shared" si="9"/>
        <v>3.2395</v>
      </c>
      <c r="E54" s="59">
        <f t="shared" si="9"/>
        <v>3.7565</v>
      </c>
      <c r="F54" s="59">
        <f t="shared" si="9"/>
        <v>3.476</v>
      </c>
      <c r="G54" s="59">
        <f t="shared" si="9"/>
        <v>3.9929999999999999</v>
      </c>
      <c r="H54" s="59">
        <f t="shared" si="9"/>
        <v>3.7070000000000003</v>
      </c>
      <c r="I54" s="106">
        <f t="shared" si="9"/>
        <v>3.52</v>
      </c>
      <c r="J54" s="74" t="s">
        <v>40</v>
      </c>
      <c r="L54" s="61"/>
      <c r="M54" s="61"/>
      <c r="N54" s="61"/>
      <c r="O54" s="61"/>
      <c r="P54" s="61"/>
      <c r="Q54" s="61"/>
      <c r="R54" s="80"/>
    </row>
    <row r="55" spans="1:18">
      <c r="A55" s="74" t="s">
        <v>37</v>
      </c>
      <c r="B55">
        <v>0.28499999999999998</v>
      </c>
      <c r="C55" s="59">
        <f t="shared" si="10"/>
        <v>18.154499999999999</v>
      </c>
      <c r="D55" s="59">
        <f t="shared" si="9"/>
        <v>16.786499999999997</v>
      </c>
      <c r="E55" s="59">
        <f t="shared" si="9"/>
        <v>19.465499999999999</v>
      </c>
      <c r="F55" s="59">
        <f t="shared" si="9"/>
        <v>18.012</v>
      </c>
      <c r="G55" s="59">
        <f t="shared" si="9"/>
        <v>20.690999999999995</v>
      </c>
      <c r="H55" s="59">
        <f t="shared" si="9"/>
        <v>19.209</v>
      </c>
      <c r="I55" s="106">
        <f t="shared" si="9"/>
        <v>18.239999999999998</v>
      </c>
      <c r="J55" s="81" t="s">
        <v>41</v>
      </c>
      <c r="K55" s="60"/>
      <c r="L55" s="61">
        <f t="shared" ref="L55:Q56" si="11">L35/2.54</f>
        <v>52.818897637795274</v>
      </c>
      <c r="M55" s="61">
        <f t="shared" si="11"/>
        <v>48.854330708661415</v>
      </c>
      <c r="N55" s="61">
        <f t="shared" si="11"/>
        <v>56.791338582677163</v>
      </c>
      <c r="O55" s="61">
        <f t="shared" si="11"/>
        <v>52.503937007874022</v>
      </c>
      <c r="P55" s="61">
        <f t="shared" si="11"/>
        <v>60.8503937007874</v>
      </c>
      <c r="Q55" s="61">
        <f t="shared" si="11"/>
        <v>56.377952755905504</v>
      </c>
      <c r="R55" s="80"/>
    </row>
    <row r="56" spans="1:18">
      <c r="A56" s="74" t="s">
        <v>38</v>
      </c>
      <c r="B56">
        <v>0.48499999999999999</v>
      </c>
      <c r="C56" s="59">
        <f t="shared" si="10"/>
        <v>30.894500000000001</v>
      </c>
      <c r="D56" s="59">
        <f t="shared" si="9"/>
        <v>28.566499999999998</v>
      </c>
      <c r="E56" s="59">
        <f t="shared" si="9"/>
        <v>33.125499999999995</v>
      </c>
      <c r="F56" s="59">
        <f t="shared" si="9"/>
        <v>30.652000000000001</v>
      </c>
      <c r="G56" s="59">
        <f t="shared" si="9"/>
        <v>35.210999999999999</v>
      </c>
      <c r="H56" s="59">
        <f t="shared" si="9"/>
        <v>32.689</v>
      </c>
      <c r="I56" s="106">
        <f t="shared" si="9"/>
        <v>31.04</v>
      </c>
      <c r="J56" s="74" t="s">
        <v>42</v>
      </c>
      <c r="L56" s="61">
        <f t="shared" si="11"/>
        <v>60.165354330708659</v>
      </c>
      <c r="M56" s="61">
        <f t="shared" si="11"/>
        <v>55.716535433070867</v>
      </c>
      <c r="N56" s="61">
        <f t="shared" si="11"/>
        <v>64.326771653543304</v>
      </c>
      <c r="O56" s="61">
        <f t="shared" si="11"/>
        <v>59.688976377952763</v>
      </c>
      <c r="P56" s="61">
        <f t="shared" si="11"/>
        <v>68.618110236220474</v>
      </c>
      <c r="Q56" s="61">
        <f t="shared" si="11"/>
        <v>63.830708661417319</v>
      </c>
      <c r="R56" s="80"/>
    </row>
    <row r="57" spans="1:18">
      <c r="A57" s="81" t="s">
        <v>39</v>
      </c>
      <c r="B57" s="60">
        <v>0.53</v>
      </c>
      <c r="C57" s="59">
        <f t="shared" si="10"/>
        <v>33.761000000000003</v>
      </c>
      <c r="D57" s="59">
        <f t="shared" si="9"/>
        <v>31.217000000000002</v>
      </c>
      <c r="E57" s="59">
        <f t="shared" si="9"/>
        <v>36.198999999999998</v>
      </c>
      <c r="F57" s="59">
        <f t="shared" si="9"/>
        <v>33.496000000000002</v>
      </c>
      <c r="G57" s="59">
        <f t="shared" si="9"/>
        <v>38.478000000000002</v>
      </c>
      <c r="H57" s="59">
        <f t="shared" si="9"/>
        <v>35.722000000000001</v>
      </c>
      <c r="I57" s="106">
        <f t="shared" si="9"/>
        <v>33.92</v>
      </c>
      <c r="J57" s="74" t="s">
        <v>43</v>
      </c>
      <c r="L57" s="61"/>
      <c r="M57" s="61"/>
      <c r="N57" s="61"/>
      <c r="O57" s="61"/>
      <c r="P57" s="61"/>
      <c r="Q57" s="61"/>
      <c r="R57" s="80"/>
    </row>
    <row r="58" spans="1:18">
      <c r="A58" s="74" t="s">
        <v>40</v>
      </c>
      <c r="B58">
        <v>0.63</v>
      </c>
      <c r="C58" s="59">
        <f t="shared" si="10"/>
        <v>40.131</v>
      </c>
      <c r="D58" s="59">
        <f t="shared" si="9"/>
        <v>37.106999999999999</v>
      </c>
      <c r="E58" s="59">
        <f t="shared" si="9"/>
        <v>43.028999999999996</v>
      </c>
      <c r="F58" s="59">
        <f t="shared" si="9"/>
        <v>39.816000000000003</v>
      </c>
      <c r="G58" s="59">
        <f t="shared" si="9"/>
        <v>45.738</v>
      </c>
      <c r="H58" s="59">
        <f t="shared" si="9"/>
        <v>42.462000000000003</v>
      </c>
      <c r="I58" s="106">
        <f t="shared" si="9"/>
        <v>40.32</v>
      </c>
      <c r="J58" s="74" t="s">
        <v>44</v>
      </c>
      <c r="L58" s="61"/>
      <c r="M58" s="61"/>
      <c r="N58" s="61"/>
      <c r="O58" s="61"/>
      <c r="P58" s="61"/>
      <c r="Q58" s="61"/>
      <c r="R58" s="80"/>
    </row>
    <row r="59" spans="1:18">
      <c r="A59" s="81" t="s">
        <v>41</v>
      </c>
      <c r="B59" s="60">
        <v>0.81799999999999995</v>
      </c>
      <c r="C59" s="59">
        <f t="shared" si="10"/>
        <v>52.1066</v>
      </c>
      <c r="D59" s="59">
        <f t="shared" si="9"/>
        <v>48.180199999999999</v>
      </c>
      <c r="E59" s="59">
        <f t="shared" si="9"/>
        <v>55.869399999999992</v>
      </c>
      <c r="F59" s="59">
        <f t="shared" si="9"/>
        <v>51.697600000000001</v>
      </c>
      <c r="G59" s="59">
        <f t="shared" si="9"/>
        <v>59.386799999999994</v>
      </c>
      <c r="H59" s="59">
        <f t="shared" si="9"/>
        <v>55.133200000000002</v>
      </c>
      <c r="I59" s="106">
        <f t="shared" si="9"/>
        <v>52.351999999999997</v>
      </c>
      <c r="J59" s="74" t="s">
        <v>45</v>
      </c>
      <c r="L59" s="61"/>
      <c r="M59" s="61"/>
      <c r="N59" s="61"/>
      <c r="O59" s="61"/>
      <c r="P59" s="61"/>
      <c r="Q59" s="61"/>
      <c r="R59" s="80"/>
    </row>
    <row r="60" spans="1:18">
      <c r="A60" s="74" t="s">
        <v>42</v>
      </c>
      <c r="B60">
        <v>0.93600000000000005</v>
      </c>
      <c r="C60" s="59">
        <f t="shared" si="10"/>
        <v>59.623200000000004</v>
      </c>
      <c r="D60" s="59">
        <f t="shared" si="9"/>
        <v>55.130400000000002</v>
      </c>
      <c r="E60" s="59">
        <f t="shared" si="9"/>
        <v>63.928800000000003</v>
      </c>
      <c r="F60" s="59">
        <f t="shared" si="9"/>
        <v>59.155200000000008</v>
      </c>
      <c r="G60" s="59">
        <f t="shared" si="9"/>
        <v>67.953599999999994</v>
      </c>
      <c r="H60" s="59">
        <f t="shared" si="9"/>
        <v>63.086400000000012</v>
      </c>
      <c r="I60" s="106">
        <f t="shared" si="9"/>
        <v>59.904000000000003</v>
      </c>
      <c r="J60" s="81" t="s">
        <v>50</v>
      </c>
      <c r="K60" s="60"/>
      <c r="L60" s="61"/>
      <c r="M60" s="61"/>
      <c r="N60" s="61"/>
      <c r="O60" s="61"/>
      <c r="P60" s="61"/>
      <c r="Q60" s="61"/>
      <c r="R60" s="80"/>
    </row>
    <row r="61" spans="1:18">
      <c r="A61" s="74" t="s">
        <v>43</v>
      </c>
      <c r="B61">
        <v>0.186</v>
      </c>
      <c r="C61" s="59">
        <f t="shared" si="10"/>
        <v>11.8482</v>
      </c>
      <c r="D61" s="59">
        <f t="shared" si="9"/>
        <v>10.955399999999999</v>
      </c>
      <c r="E61" s="59">
        <f t="shared" si="9"/>
        <v>12.703799999999999</v>
      </c>
      <c r="F61" s="59">
        <f t="shared" si="9"/>
        <v>11.7552</v>
      </c>
      <c r="G61" s="59">
        <f t="shared" si="9"/>
        <v>13.503599999999999</v>
      </c>
      <c r="H61" s="59">
        <f t="shared" si="9"/>
        <v>12.5364</v>
      </c>
      <c r="I61" s="106">
        <f t="shared" si="9"/>
        <v>11.904</v>
      </c>
      <c r="J61" s="74" t="s">
        <v>51</v>
      </c>
      <c r="L61" s="61"/>
      <c r="M61" s="61"/>
      <c r="N61" s="61"/>
      <c r="O61" s="61"/>
      <c r="P61" s="61"/>
      <c r="Q61" s="61"/>
      <c r="R61" s="80"/>
    </row>
    <row r="62" spans="1:18">
      <c r="A62" s="74" t="s">
        <v>44</v>
      </c>
      <c r="B62">
        <v>0.14599999999999999</v>
      </c>
      <c r="C62" s="59">
        <f t="shared" si="10"/>
        <v>9.3002000000000002</v>
      </c>
      <c r="D62" s="59">
        <f t="shared" si="9"/>
        <v>8.5993999999999993</v>
      </c>
      <c r="E62" s="59">
        <f t="shared" si="9"/>
        <v>9.9717999999999982</v>
      </c>
      <c r="F62" s="59">
        <f t="shared" si="9"/>
        <v>9.2271999999999998</v>
      </c>
      <c r="G62" s="59">
        <f t="shared" si="9"/>
        <v>10.599599999999999</v>
      </c>
      <c r="H62" s="59">
        <f t="shared" si="9"/>
        <v>9.8404000000000007</v>
      </c>
      <c r="I62" s="106">
        <f t="shared" si="9"/>
        <v>9.3439999999999994</v>
      </c>
      <c r="J62" s="74" t="s">
        <v>56</v>
      </c>
      <c r="L62" s="61"/>
      <c r="M62" s="61"/>
      <c r="N62" s="61"/>
      <c r="O62" s="61"/>
      <c r="P62" s="61"/>
      <c r="Q62" s="61"/>
      <c r="R62" s="80"/>
    </row>
    <row r="63" spans="1:18">
      <c r="A63" s="74" t="s">
        <v>45</v>
      </c>
      <c r="B63">
        <v>0.108</v>
      </c>
      <c r="C63" s="59">
        <f t="shared" si="10"/>
        <v>6.8795999999999999</v>
      </c>
      <c r="D63" s="59">
        <f t="shared" si="9"/>
        <v>6.3612000000000002</v>
      </c>
      <c r="E63" s="59">
        <f t="shared" si="9"/>
        <v>7.3763999999999994</v>
      </c>
      <c r="F63" s="59">
        <f t="shared" si="9"/>
        <v>6.8256000000000006</v>
      </c>
      <c r="G63" s="59">
        <f t="shared" si="9"/>
        <v>7.8407999999999989</v>
      </c>
      <c r="H63" s="59">
        <f t="shared" si="9"/>
        <v>7.2792000000000003</v>
      </c>
      <c r="I63" s="106">
        <f t="shared" si="9"/>
        <v>6.9119999999999999</v>
      </c>
      <c r="J63" s="74" t="s">
        <v>45</v>
      </c>
      <c r="L63" s="61"/>
      <c r="M63" s="61"/>
      <c r="N63" s="61"/>
      <c r="O63" s="61"/>
      <c r="P63" s="61"/>
      <c r="Q63" s="61"/>
      <c r="R63" s="80"/>
    </row>
    <row r="64" spans="1:18">
      <c r="A64" s="81" t="s">
        <v>50</v>
      </c>
      <c r="B64" s="60">
        <f>SUM(B61:B63)</f>
        <v>0.43999999999999995</v>
      </c>
      <c r="C64" s="59">
        <f t="shared" si="10"/>
        <v>28.027999999999999</v>
      </c>
      <c r="D64" s="59">
        <f t="shared" si="9"/>
        <v>25.915999999999997</v>
      </c>
      <c r="E64" s="59">
        <f t="shared" si="9"/>
        <v>30.051999999999996</v>
      </c>
      <c r="F64" s="59">
        <f t="shared" si="9"/>
        <v>27.807999999999996</v>
      </c>
      <c r="G64" s="59">
        <f t="shared" si="9"/>
        <v>31.943999999999992</v>
      </c>
      <c r="H64" s="59">
        <f t="shared" si="9"/>
        <v>29.655999999999999</v>
      </c>
      <c r="I64" s="106">
        <f t="shared" si="9"/>
        <v>28.159999999999997</v>
      </c>
      <c r="J64" s="81" t="s">
        <v>50</v>
      </c>
      <c r="K64" s="60"/>
      <c r="L64" s="61"/>
      <c r="M64" s="61"/>
      <c r="N64" s="61"/>
      <c r="O64" s="61"/>
      <c r="P64" s="61"/>
      <c r="Q64" s="61"/>
      <c r="R64" s="80"/>
    </row>
    <row r="65" spans="1:18">
      <c r="A65" s="74" t="s">
        <v>51</v>
      </c>
      <c r="B65">
        <f>B59-B57</f>
        <v>0.28799999999999992</v>
      </c>
      <c r="C65" s="59">
        <f t="shared" si="10"/>
        <v>18.345599999999997</v>
      </c>
      <c r="D65" s="59">
        <f t="shared" si="9"/>
        <v>16.963199999999993</v>
      </c>
      <c r="E65" s="59">
        <f t="shared" si="9"/>
        <v>19.670399999999994</v>
      </c>
      <c r="F65" s="59">
        <f t="shared" si="9"/>
        <v>18.201599999999996</v>
      </c>
      <c r="G65" s="59">
        <f t="shared" si="9"/>
        <v>20.908799999999992</v>
      </c>
      <c r="H65" s="59">
        <f t="shared" si="9"/>
        <v>19.411199999999997</v>
      </c>
      <c r="I65" s="106">
        <f t="shared" si="9"/>
        <v>18.431999999999995</v>
      </c>
      <c r="J65" s="74" t="s">
        <v>51</v>
      </c>
      <c r="L65" s="61"/>
      <c r="M65" s="61"/>
      <c r="N65" s="61"/>
      <c r="O65" s="61"/>
      <c r="P65" s="61"/>
      <c r="Q65" s="61"/>
      <c r="R65" s="80"/>
    </row>
    <row r="66" spans="1:18">
      <c r="J66" s="74" t="s">
        <v>56</v>
      </c>
      <c r="L66" s="61">
        <f t="shared" ref="L66:Q66" si="12">L42/2.54</f>
        <v>29.102362204724411</v>
      </c>
      <c r="M66" s="61">
        <f t="shared" si="12"/>
        <v>26.641732283464567</v>
      </c>
      <c r="N66" s="61">
        <f t="shared" si="12"/>
        <v>31.527559055118108</v>
      </c>
      <c r="O66" s="61">
        <f t="shared" si="12"/>
        <v>28.921259842519682</v>
      </c>
      <c r="P66" s="61">
        <f t="shared" si="12"/>
        <v>34.133858267716533</v>
      </c>
      <c r="Q66" s="61">
        <f t="shared" si="12"/>
        <v>31.366141732283463</v>
      </c>
      <c r="R66" s="85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0"/>
  <sheetViews>
    <sheetView topLeftCell="A28" workbookViewId="0">
      <selection activeCell="L10" sqref="L10"/>
    </sheetView>
  </sheetViews>
  <sheetFormatPr defaultRowHeight="12.75"/>
  <cols>
    <col min="1" max="1" width="9.140625" style="2"/>
    <col min="2" max="2" width="12.85546875" style="2" customWidth="1"/>
    <col min="3" max="3" width="11.85546875" style="2" customWidth="1"/>
    <col min="4" max="4" width="9.140625" style="2"/>
    <col min="5" max="5" width="11.5703125" style="2" bestFit="1" customWidth="1"/>
    <col min="6" max="10" width="9.140625" style="2"/>
    <col min="11" max="12" width="10.5703125" style="2" customWidth="1"/>
    <col min="13" max="16384" width="9.140625" style="2"/>
  </cols>
  <sheetData>
    <row r="1" spans="1:33">
      <c r="H1" s="2" t="s">
        <v>32</v>
      </c>
    </row>
    <row r="2" spans="1:33">
      <c r="E2" s="2">
        <v>5</v>
      </c>
      <c r="F2" s="2">
        <v>5</v>
      </c>
      <c r="G2" s="2">
        <v>50</v>
      </c>
      <c r="H2" s="2">
        <v>50</v>
      </c>
      <c r="I2" s="2">
        <v>95</v>
      </c>
      <c r="J2" s="2">
        <v>95</v>
      </c>
      <c r="K2" s="2" t="s">
        <v>49</v>
      </c>
      <c r="L2" s="2" t="s">
        <v>49</v>
      </c>
    </row>
    <row r="3" spans="1:33" ht="13.5" thickBot="1">
      <c r="E3" s="2" t="s">
        <v>13</v>
      </c>
      <c r="F3" s="2" t="s">
        <v>14</v>
      </c>
      <c r="G3" s="2" t="s">
        <v>13</v>
      </c>
      <c r="H3" s="2" t="s">
        <v>14</v>
      </c>
      <c r="I3" s="2" t="s">
        <v>13</v>
      </c>
      <c r="J3" s="2" t="s">
        <v>14</v>
      </c>
      <c r="K3" s="2" t="s">
        <v>13</v>
      </c>
      <c r="L3" s="2" t="s">
        <v>14</v>
      </c>
    </row>
    <row r="4" spans="1:33" ht="26.25">
      <c r="A4" s="2" t="s">
        <v>25</v>
      </c>
      <c r="B4" s="3" t="s">
        <v>1</v>
      </c>
      <c r="C4" s="3"/>
      <c r="D4" s="3"/>
      <c r="E4" s="3">
        <v>48.9</v>
      </c>
      <c r="F4" s="3">
        <v>48.9</v>
      </c>
      <c r="G4" s="3">
        <v>52.5</v>
      </c>
      <c r="H4" s="3">
        <v>52.5</v>
      </c>
      <c r="I4" s="3">
        <v>56.4</v>
      </c>
      <c r="J4" s="3">
        <v>56.4</v>
      </c>
      <c r="K4" s="43">
        <v>51.5</v>
      </c>
      <c r="L4" s="44">
        <v>51.5</v>
      </c>
    </row>
    <row r="5" spans="1:33" ht="18.75" thickBot="1">
      <c r="A5" s="2" t="s">
        <v>24</v>
      </c>
      <c r="B5" s="3" t="s">
        <v>23</v>
      </c>
      <c r="C5" s="3"/>
      <c r="D5" s="3"/>
      <c r="E5" s="3">
        <v>20</v>
      </c>
      <c r="F5" s="3">
        <v>20</v>
      </c>
      <c r="G5" s="3">
        <v>21.9</v>
      </c>
      <c r="H5" s="3">
        <v>21.9</v>
      </c>
      <c r="I5" s="3">
        <v>23.8</v>
      </c>
      <c r="J5" s="3">
        <v>23.8</v>
      </c>
      <c r="K5" s="45">
        <v>20</v>
      </c>
      <c r="L5" s="46">
        <v>20</v>
      </c>
    </row>
    <row r="6" spans="1:33" ht="18.75" thickBot="1">
      <c r="B6" s="8" t="s">
        <v>15</v>
      </c>
      <c r="C6" s="9"/>
      <c r="D6" s="41">
        <v>1</v>
      </c>
      <c r="E6" s="4">
        <f>($D$6)</f>
        <v>1</v>
      </c>
      <c r="F6" s="4">
        <v>0</v>
      </c>
      <c r="G6" s="4">
        <f>($D$6)</f>
        <v>1</v>
      </c>
      <c r="H6" s="4">
        <v>0</v>
      </c>
      <c r="I6" s="4">
        <f>($D$6)</f>
        <v>1</v>
      </c>
      <c r="J6" s="4">
        <v>0</v>
      </c>
      <c r="K6" s="4">
        <f>($D$6)</f>
        <v>1</v>
      </c>
      <c r="L6" s="4">
        <v>0</v>
      </c>
    </row>
    <row r="7" spans="1:33" ht="18.75" thickBot="1">
      <c r="B7" s="8" t="s">
        <v>16</v>
      </c>
      <c r="C7" s="9"/>
      <c r="D7" s="41">
        <v>3</v>
      </c>
      <c r="E7" s="4">
        <f>($D$7)</f>
        <v>3</v>
      </c>
      <c r="F7" s="4">
        <v>0</v>
      </c>
      <c r="G7" s="4">
        <f>($D$7)</f>
        <v>3</v>
      </c>
      <c r="H7" s="4">
        <v>0</v>
      </c>
      <c r="I7" s="4">
        <f>($D$7)</f>
        <v>3</v>
      </c>
      <c r="J7" s="4">
        <v>0</v>
      </c>
      <c r="K7" s="4">
        <f>($D$7)</f>
        <v>3</v>
      </c>
      <c r="L7" s="4">
        <v>0</v>
      </c>
    </row>
    <row r="8" spans="1:33" ht="39.75" thickBot="1">
      <c r="B8" s="8" t="s">
        <v>17</v>
      </c>
      <c r="C8" s="9"/>
      <c r="D8" s="41">
        <v>2</v>
      </c>
      <c r="E8" s="4">
        <f>($D$8)</f>
        <v>2</v>
      </c>
      <c r="F8" s="4">
        <v>0</v>
      </c>
      <c r="G8" s="4">
        <f>($D$8)</f>
        <v>2</v>
      </c>
      <c r="H8" s="4">
        <v>0</v>
      </c>
      <c r="I8" s="4">
        <f>($D$8)</f>
        <v>2</v>
      </c>
      <c r="J8" s="4">
        <v>0</v>
      </c>
      <c r="K8" s="4">
        <f>($D$8)</f>
        <v>2</v>
      </c>
      <c r="L8" s="4">
        <v>0</v>
      </c>
    </row>
    <row r="9" spans="1:33" ht="42" customHeight="1" thickBot="1">
      <c r="B9" s="10" t="s">
        <v>18</v>
      </c>
      <c r="C9" s="11"/>
      <c r="D9" s="42">
        <v>5</v>
      </c>
      <c r="E9" s="4">
        <v>0</v>
      </c>
      <c r="F9" s="4">
        <f>($D$9)</f>
        <v>5</v>
      </c>
      <c r="G9" s="4">
        <v>0</v>
      </c>
      <c r="H9" s="4">
        <f>($D$9)</f>
        <v>5</v>
      </c>
      <c r="I9" s="4">
        <v>0</v>
      </c>
      <c r="J9" s="4">
        <f>($D$9)</f>
        <v>5</v>
      </c>
      <c r="K9" s="4">
        <v>0</v>
      </c>
      <c r="L9" s="4">
        <f>($D$9)</f>
        <v>5</v>
      </c>
    </row>
    <row r="10" spans="1:33" ht="36" customHeight="1" thickBot="1">
      <c r="B10" s="10" t="s">
        <v>19</v>
      </c>
      <c r="C10" s="11"/>
      <c r="D10" s="42">
        <v>3</v>
      </c>
      <c r="E10" s="4">
        <v>0</v>
      </c>
      <c r="F10" s="4">
        <f>($D$10)</f>
        <v>3</v>
      </c>
      <c r="G10" s="4">
        <v>0</v>
      </c>
      <c r="H10" s="4">
        <f>($D$10)</f>
        <v>3</v>
      </c>
      <c r="I10" s="4">
        <v>0</v>
      </c>
      <c r="J10" s="4">
        <f>($D$10)</f>
        <v>3</v>
      </c>
      <c r="K10" s="4">
        <v>0</v>
      </c>
      <c r="L10" s="4">
        <f>($D$10)</f>
        <v>3</v>
      </c>
    </row>
    <row r="11" spans="1:33" ht="12.75" customHeight="1" thickBot="1">
      <c r="B11" s="24" t="s">
        <v>20</v>
      </c>
      <c r="C11" s="25"/>
      <c r="D11" s="25"/>
      <c r="E11" s="25">
        <f t="shared" ref="E11:L11" si="0">SUM(E6:E10)</f>
        <v>6</v>
      </c>
      <c r="F11" s="25">
        <f t="shared" si="0"/>
        <v>8</v>
      </c>
      <c r="G11" s="25">
        <f t="shared" si="0"/>
        <v>6</v>
      </c>
      <c r="H11" s="25">
        <f t="shared" si="0"/>
        <v>8</v>
      </c>
      <c r="I11" s="25">
        <f t="shared" si="0"/>
        <v>6</v>
      </c>
      <c r="J11" s="25">
        <f t="shared" si="0"/>
        <v>8</v>
      </c>
      <c r="K11" s="25">
        <f t="shared" si="0"/>
        <v>6</v>
      </c>
      <c r="L11" s="26">
        <f t="shared" si="0"/>
        <v>8</v>
      </c>
    </row>
    <row r="12" spans="1:33" ht="18.75" thickBot="1">
      <c r="A12" s="2" t="s">
        <v>26</v>
      </c>
      <c r="B12" s="3" t="s">
        <v>5</v>
      </c>
      <c r="C12" s="3"/>
      <c r="D12" s="3"/>
      <c r="E12" s="3">
        <v>21</v>
      </c>
      <c r="F12" s="3">
        <v>21</v>
      </c>
      <c r="G12" s="3">
        <v>23</v>
      </c>
      <c r="H12" s="3">
        <v>23</v>
      </c>
      <c r="I12" s="3">
        <v>26</v>
      </c>
      <c r="J12" s="3">
        <v>26</v>
      </c>
      <c r="K12" s="6">
        <v>21</v>
      </c>
      <c r="L12" s="7">
        <v>21</v>
      </c>
    </row>
    <row r="13" spans="1:33" ht="13.5" thickBot="1">
      <c r="B13" s="5"/>
      <c r="C13" s="13"/>
      <c r="D13" s="14"/>
      <c r="E13" s="15">
        <v>5</v>
      </c>
      <c r="F13" s="15">
        <v>5</v>
      </c>
      <c r="G13" s="15">
        <v>50</v>
      </c>
      <c r="H13" s="15">
        <v>50</v>
      </c>
      <c r="I13" s="15">
        <v>95</v>
      </c>
      <c r="J13" s="32">
        <v>95</v>
      </c>
      <c r="K13" s="23" t="s">
        <v>49</v>
      </c>
      <c r="L13" s="66" t="s">
        <v>49</v>
      </c>
      <c r="M13" s="52"/>
      <c r="N13" s="52"/>
      <c r="O13" s="52"/>
      <c r="P13" s="52"/>
      <c r="Q13" s="52"/>
      <c r="R13" s="52"/>
      <c r="S13" s="52"/>
    </row>
    <row r="14" spans="1:33" ht="39">
      <c r="B14" s="5"/>
      <c r="C14" s="16"/>
      <c r="D14" s="17"/>
      <c r="E14" s="18" t="s">
        <v>13</v>
      </c>
      <c r="F14" s="18" t="s">
        <v>14</v>
      </c>
      <c r="G14" s="18" t="s">
        <v>13</v>
      </c>
      <c r="H14" s="18" t="s">
        <v>14</v>
      </c>
      <c r="I14" s="18" t="s">
        <v>13</v>
      </c>
      <c r="J14" s="33" t="s">
        <v>14</v>
      </c>
      <c r="K14" s="23" t="s">
        <v>30</v>
      </c>
      <c r="L14" s="66" t="s">
        <v>31</v>
      </c>
      <c r="M14" s="68"/>
      <c r="N14" s="69"/>
      <c r="O14" s="69"/>
      <c r="P14" s="70" t="s">
        <v>29</v>
      </c>
      <c r="Q14" s="69"/>
      <c r="R14" s="69"/>
      <c r="S14" s="71"/>
      <c r="T14" s="47"/>
      <c r="U14" s="48"/>
      <c r="V14" s="48"/>
      <c r="W14" s="48"/>
      <c r="X14" s="49" t="s">
        <v>33</v>
      </c>
      <c r="Y14" s="48"/>
      <c r="Z14" s="48"/>
      <c r="AA14" s="48"/>
      <c r="AB14" s="48"/>
      <c r="AC14" s="48"/>
      <c r="AD14" s="48"/>
      <c r="AE14" s="48"/>
      <c r="AF14" s="48"/>
      <c r="AG14" s="50"/>
    </row>
    <row r="15" spans="1:33" ht="39" thickBot="1">
      <c r="C15" s="21" t="s">
        <v>27</v>
      </c>
      <c r="D15" s="22" t="s">
        <v>28</v>
      </c>
      <c r="E15" s="22" t="s">
        <v>21</v>
      </c>
      <c r="F15" s="22" t="s">
        <v>22</v>
      </c>
      <c r="G15" s="22" t="s">
        <v>21</v>
      </c>
      <c r="H15" s="22" t="s">
        <v>22</v>
      </c>
      <c r="I15" s="22" t="s">
        <v>21</v>
      </c>
      <c r="J15" s="34" t="s">
        <v>22</v>
      </c>
      <c r="K15" s="23" t="s">
        <v>21</v>
      </c>
      <c r="L15" s="66" t="s">
        <v>22</v>
      </c>
      <c r="M15" s="72">
        <v>10</v>
      </c>
      <c r="N15" s="38">
        <v>15</v>
      </c>
      <c r="O15" s="38">
        <v>20</v>
      </c>
      <c r="P15" s="38">
        <v>25</v>
      </c>
      <c r="Q15" s="38">
        <v>30</v>
      </c>
      <c r="R15" s="38">
        <v>35</v>
      </c>
      <c r="S15" s="73">
        <v>40</v>
      </c>
      <c r="T15" s="51">
        <v>10</v>
      </c>
      <c r="U15" s="52">
        <v>15</v>
      </c>
      <c r="V15" s="52">
        <v>20</v>
      </c>
      <c r="W15" s="52">
        <v>25</v>
      </c>
      <c r="X15" s="52">
        <v>30</v>
      </c>
      <c r="Y15" s="52">
        <v>35</v>
      </c>
      <c r="Z15" s="52">
        <v>40</v>
      </c>
      <c r="AA15" s="52">
        <v>45</v>
      </c>
      <c r="AB15" s="52">
        <v>50</v>
      </c>
      <c r="AC15" s="52">
        <v>55</v>
      </c>
      <c r="AD15" s="52">
        <v>60</v>
      </c>
      <c r="AE15" s="52">
        <v>70</v>
      </c>
      <c r="AF15" s="52">
        <v>75</v>
      </c>
      <c r="AG15" s="53">
        <v>80</v>
      </c>
    </row>
    <row r="16" spans="1:33" ht="13.5" thickBot="1">
      <c r="C16" s="27">
        <v>45</v>
      </c>
      <c r="D16" s="15">
        <v>90</v>
      </c>
      <c r="E16" s="28">
        <f t="shared" ref="E16:E43" si="1">E$4-E$5+E$11+(E$5*COS($C16)*PI()/180)+(E$12*SIN(($D16-$C16)*PI()/180))</f>
        <v>49.932614371677381</v>
      </c>
      <c r="F16" s="29">
        <f t="shared" ref="F16:F43" si="2">0+F$11+F$5*SIN(($C16)*PI()/180)+F$12*COS(($D16-$C16)*PI()/180)</f>
        <v>36.991378028648448</v>
      </c>
      <c r="G16" s="28">
        <f t="shared" ref="G16:G43" si="3">G$4-G$5+G$11+(G$5*COS($C16)*PI()/180)+(G$12*SIN(($D16-$C16)*PI()/180))</f>
        <v>53.064248270892662</v>
      </c>
      <c r="H16" s="29">
        <f t="shared" ref="H16:H43" si="4">0+H$11+H$5*SIN(($C16)*PI()/180)+H$12*COS(($D16-$C16)*PI()/180)</f>
        <v>39.749094475275982</v>
      </c>
      <c r="I16" s="28">
        <f t="shared" ref="I16:I43" si="5">I$4-I$5+I$11+(I$5*COS($C16)*PI()/180)+(I$12*SIN(($D16-$C16)*PI()/180))</f>
        <v>57.202988951294493</v>
      </c>
      <c r="J16" s="35">
        <f t="shared" ref="J16:J43" si="6">0+J$11+J$5*SIN(($C16)*PI()/180)+J$12*COS(($D16-$C16)*PI()/180)</f>
        <v>43.213917703090068</v>
      </c>
      <c r="K16" s="39">
        <f t="shared" ref="K16:K43" si="7">K$4-K$5+K$11+(K$5*COS($C16)*PI()/180)+(K$12*SIN(($D16-$C16)*PI()/180))</f>
        <v>52.532614371677383</v>
      </c>
      <c r="L16" s="67">
        <f t="shared" ref="L16:L43" si="8">0+L$11+L$5*SIN(($C16)*PI()/180)+L$12*COS(($D16-$C16)*PI()/180)</f>
        <v>36.991378028648448</v>
      </c>
      <c r="M16" s="54">
        <f t="shared" ref="M16:S31" si="9">M$15-$L16</f>
        <v>-26.991378028648448</v>
      </c>
      <c r="N16" s="40">
        <f t="shared" si="9"/>
        <v>-21.991378028648448</v>
      </c>
      <c r="O16" s="40">
        <f t="shared" si="9"/>
        <v>-16.991378028648448</v>
      </c>
      <c r="P16" s="40">
        <f t="shared" si="9"/>
        <v>-11.991378028648448</v>
      </c>
      <c r="Q16" s="40">
        <f t="shared" si="9"/>
        <v>-6.9913780286484482</v>
      </c>
      <c r="R16" s="40">
        <f t="shared" si="9"/>
        <v>-1.9913780286484482</v>
      </c>
      <c r="S16" s="55">
        <f t="shared" si="9"/>
        <v>3.0086219713515518</v>
      </c>
      <c r="T16" s="54">
        <f t="shared" ref="T16:T43" si="10">M$15-$K16</f>
        <v>-42.532614371677383</v>
      </c>
      <c r="U16" s="40">
        <f t="shared" ref="U16:AG31" si="11">N$15-$K16</f>
        <v>-37.532614371677383</v>
      </c>
      <c r="V16" s="40">
        <f t="shared" si="11"/>
        <v>-32.532614371677383</v>
      </c>
      <c r="W16" s="40">
        <f t="shared" si="11"/>
        <v>-27.532614371677383</v>
      </c>
      <c r="X16" s="40">
        <f t="shared" si="11"/>
        <v>-22.532614371677383</v>
      </c>
      <c r="Y16" s="40">
        <f t="shared" si="11"/>
        <v>-17.532614371677383</v>
      </c>
      <c r="Z16" s="40">
        <f t="shared" si="11"/>
        <v>-12.532614371677383</v>
      </c>
      <c r="AA16" s="40">
        <f t="shared" si="11"/>
        <v>-42.532614371677383</v>
      </c>
      <c r="AB16" s="40">
        <f t="shared" si="11"/>
        <v>-37.532614371677383</v>
      </c>
      <c r="AC16" s="40">
        <f t="shared" si="11"/>
        <v>-32.532614371677383</v>
      </c>
      <c r="AD16" s="40">
        <f t="shared" si="11"/>
        <v>-27.532614371677383</v>
      </c>
      <c r="AE16" s="40">
        <f t="shared" si="11"/>
        <v>-22.532614371677383</v>
      </c>
      <c r="AF16" s="40">
        <f t="shared" si="11"/>
        <v>-17.532614371677383</v>
      </c>
      <c r="AG16" s="55">
        <f t="shared" si="11"/>
        <v>-12.532614371677383</v>
      </c>
    </row>
    <row r="17" spans="3:33" ht="13.5" thickBot="1">
      <c r="C17" s="27">
        <v>45</v>
      </c>
      <c r="D17" s="18">
        <v>75</v>
      </c>
      <c r="E17" s="20">
        <f t="shared" si="1"/>
        <v>45.583371966759884</v>
      </c>
      <c r="F17" s="12">
        <f t="shared" si="2"/>
        <v>40.328669103204163</v>
      </c>
      <c r="G17" s="20">
        <f t="shared" si="3"/>
        <v>48.300792303602073</v>
      </c>
      <c r="H17" s="12">
        <f t="shared" si="4"/>
        <v>43.404222795027479</v>
      </c>
      <c r="I17" s="20">
        <f t="shared" si="5"/>
        <v>51.818212640444258</v>
      </c>
      <c r="J17" s="36">
        <f t="shared" si="6"/>
        <v>47.345801890635236</v>
      </c>
      <c r="K17" s="39">
        <f t="shared" si="7"/>
        <v>48.183371966759886</v>
      </c>
      <c r="L17" s="67">
        <f t="shared" si="8"/>
        <v>40.328669103204163</v>
      </c>
      <c r="M17" s="54">
        <f t="shared" si="9"/>
        <v>-30.328669103204163</v>
      </c>
      <c r="N17" s="40">
        <f t="shared" si="9"/>
        <v>-25.328669103204163</v>
      </c>
      <c r="O17" s="40">
        <f t="shared" si="9"/>
        <v>-20.328669103204163</v>
      </c>
      <c r="P17" s="40">
        <f t="shared" si="9"/>
        <v>-15.328669103204163</v>
      </c>
      <c r="Q17" s="40">
        <f t="shared" si="9"/>
        <v>-10.328669103204163</v>
      </c>
      <c r="R17" s="40">
        <f t="shared" si="9"/>
        <v>-5.3286691032041631</v>
      </c>
      <c r="S17" s="55">
        <f t="shared" si="9"/>
        <v>-0.32866910320416309</v>
      </c>
      <c r="T17" s="54">
        <f t="shared" si="10"/>
        <v>-38.183371966759886</v>
      </c>
      <c r="U17" s="40">
        <f t="shared" si="11"/>
        <v>-33.183371966759886</v>
      </c>
      <c r="V17" s="40">
        <f t="shared" si="11"/>
        <v>-28.183371966759886</v>
      </c>
      <c r="W17" s="40">
        <f t="shared" si="11"/>
        <v>-23.183371966759886</v>
      </c>
      <c r="X17" s="40">
        <f t="shared" si="11"/>
        <v>-18.183371966759886</v>
      </c>
      <c r="Y17" s="40">
        <f t="shared" si="11"/>
        <v>-13.183371966759886</v>
      </c>
      <c r="Z17" s="40">
        <f t="shared" si="11"/>
        <v>-8.1833719667598857</v>
      </c>
      <c r="AA17" s="40">
        <f t="shared" si="11"/>
        <v>-38.183371966759886</v>
      </c>
      <c r="AB17" s="40">
        <f t="shared" si="11"/>
        <v>-33.183371966759886</v>
      </c>
      <c r="AC17" s="40">
        <f t="shared" si="11"/>
        <v>-28.183371966759886</v>
      </c>
      <c r="AD17" s="40">
        <f t="shared" si="11"/>
        <v>-23.183371966759886</v>
      </c>
      <c r="AE17" s="40">
        <f t="shared" si="11"/>
        <v>-18.183371966759886</v>
      </c>
      <c r="AF17" s="40">
        <f t="shared" si="11"/>
        <v>-13.183371966759886</v>
      </c>
      <c r="AG17" s="55">
        <f t="shared" si="11"/>
        <v>-8.1833719667598857</v>
      </c>
    </row>
    <row r="18" spans="3:33" ht="13.5" thickBot="1">
      <c r="C18" s="27">
        <v>45</v>
      </c>
      <c r="D18" s="18">
        <v>60</v>
      </c>
      <c r="E18" s="20">
        <f t="shared" si="1"/>
        <v>40.518571913912822</v>
      </c>
      <c r="F18" s="12">
        <f t="shared" si="2"/>
        <v>42.426577975801386</v>
      </c>
      <c r="G18" s="20">
        <f t="shared" si="3"/>
        <v>42.753630340960051</v>
      </c>
      <c r="H18" s="12">
        <f t="shared" si="4"/>
        <v>45.70193251263396</v>
      </c>
      <c r="I18" s="20">
        <f t="shared" si="5"/>
        <v>45.547507813109796</v>
      </c>
      <c r="J18" s="36">
        <f t="shared" si="6"/>
        <v>49.943212875755606</v>
      </c>
      <c r="K18" s="39">
        <f t="shared" si="7"/>
        <v>43.118571913912824</v>
      </c>
      <c r="L18" s="67">
        <f t="shared" si="8"/>
        <v>42.426577975801386</v>
      </c>
      <c r="M18" s="54">
        <f t="shared" si="9"/>
        <v>-32.426577975801386</v>
      </c>
      <c r="N18" s="40">
        <f t="shared" si="9"/>
        <v>-27.426577975801386</v>
      </c>
      <c r="O18" s="40">
        <f t="shared" si="9"/>
        <v>-22.426577975801386</v>
      </c>
      <c r="P18" s="40">
        <f t="shared" si="9"/>
        <v>-17.426577975801386</v>
      </c>
      <c r="Q18" s="40">
        <f t="shared" si="9"/>
        <v>-12.426577975801386</v>
      </c>
      <c r="R18" s="40">
        <f t="shared" si="9"/>
        <v>-7.4265779758013863</v>
      </c>
      <c r="S18" s="55">
        <f t="shared" si="9"/>
        <v>-2.4265779758013863</v>
      </c>
      <c r="T18" s="54">
        <f t="shared" si="10"/>
        <v>-33.118571913912824</v>
      </c>
      <c r="U18" s="40">
        <f t="shared" si="11"/>
        <v>-28.118571913912824</v>
      </c>
      <c r="V18" s="40">
        <f t="shared" si="11"/>
        <v>-23.118571913912824</v>
      </c>
      <c r="W18" s="40">
        <f t="shared" si="11"/>
        <v>-18.118571913912824</v>
      </c>
      <c r="X18" s="40">
        <f t="shared" si="11"/>
        <v>-13.118571913912824</v>
      </c>
      <c r="Y18" s="40">
        <f t="shared" si="11"/>
        <v>-8.1185719139128238</v>
      </c>
      <c r="Z18" s="40">
        <f t="shared" si="11"/>
        <v>-3.1185719139128238</v>
      </c>
      <c r="AA18" s="40">
        <f t="shared" si="11"/>
        <v>-33.118571913912824</v>
      </c>
      <c r="AB18" s="40">
        <f t="shared" si="11"/>
        <v>-28.118571913912824</v>
      </c>
      <c r="AC18" s="40">
        <f t="shared" si="11"/>
        <v>-23.118571913912824</v>
      </c>
      <c r="AD18" s="40">
        <f t="shared" si="11"/>
        <v>-18.118571913912824</v>
      </c>
      <c r="AE18" s="40">
        <f t="shared" si="11"/>
        <v>-13.118571913912824</v>
      </c>
      <c r="AF18" s="40">
        <f t="shared" si="11"/>
        <v>-8.1185719139128238</v>
      </c>
      <c r="AG18" s="55">
        <f t="shared" si="11"/>
        <v>-3.1185719139128238</v>
      </c>
    </row>
    <row r="19" spans="3:33" ht="13.5" thickBot="1">
      <c r="C19" s="27">
        <v>45</v>
      </c>
      <c r="D19" s="18">
        <v>45</v>
      </c>
      <c r="E19" s="20">
        <f t="shared" si="1"/>
        <v>35.083371966759884</v>
      </c>
      <c r="F19" s="12">
        <f t="shared" si="2"/>
        <v>43.142135623730951</v>
      </c>
      <c r="G19" s="20">
        <f t="shared" si="3"/>
        <v>36.800792303602073</v>
      </c>
      <c r="H19" s="12">
        <f t="shared" si="4"/>
        <v>46.485638507985385</v>
      </c>
      <c r="I19" s="20">
        <f t="shared" si="5"/>
        <v>38.818212640444258</v>
      </c>
      <c r="J19" s="36">
        <f t="shared" si="6"/>
        <v>50.829141392239833</v>
      </c>
      <c r="K19" s="39">
        <f t="shared" si="7"/>
        <v>37.683371966759886</v>
      </c>
      <c r="L19" s="67">
        <f t="shared" si="8"/>
        <v>43.142135623730951</v>
      </c>
      <c r="M19" s="54">
        <f t="shared" si="9"/>
        <v>-33.142135623730951</v>
      </c>
      <c r="N19" s="40">
        <f t="shared" si="9"/>
        <v>-28.142135623730951</v>
      </c>
      <c r="O19" s="40">
        <f t="shared" si="9"/>
        <v>-23.142135623730951</v>
      </c>
      <c r="P19" s="40">
        <f t="shared" si="9"/>
        <v>-18.142135623730951</v>
      </c>
      <c r="Q19" s="40">
        <f t="shared" si="9"/>
        <v>-13.142135623730951</v>
      </c>
      <c r="R19" s="40">
        <f t="shared" si="9"/>
        <v>-8.142135623730951</v>
      </c>
      <c r="S19" s="55">
        <f t="shared" si="9"/>
        <v>-3.142135623730951</v>
      </c>
      <c r="T19" s="54">
        <f t="shared" si="10"/>
        <v>-27.683371966759886</v>
      </c>
      <c r="U19" s="40">
        <f t="shared" si="11"/>
        <v>-22.683371966759886</v>
      </c>
      <c r="V19" s="40">
        <f t="shared" si="11"/>
        <v>-17.683371966759886</v>
      </c>
      <c r="W19" s="40">
        <f t="shared" si="11"/>
        <v>-12.683371966759886</v>
      </c>
      <c r="X19" s="40">
        <f t="shared" si="11"/>
        <v>-7.6833719667598857</v>
      </c>
      <c r="Y19" s="40">
        <f t="shared" si="11"/>
        <v>-2.6833719667598857</v>
      </c>
      <c r="Z19" s="40">
        <f t="shared" si="11"/>
        <v>2.3166280332401143</v>
      </c>
      <c r="AA19" s="40">
        <f t="shared" si="11"/>
        <v>-27.683371966759886</v>
      </c>
      <c r="AB19" s="40">
        <f t="shared" si="11"/>
        <v>-22.683371966759886</v>
      </c>
      <c r="AC19" s="40">
        <f t="shared" si="11"/>
        <v>-17.683371966759886</v>
      </c>
      <c r="AD19" s="40">
        <f t="shared" si="11"/>
        <v>-12.683371966759886</v>
      </c>
      <c r="AE19" s="40">
        <f t="shared" si="11"/>
        <v>-7.6833719667598857</v>
      </c>
      <c r="AF19" s="40">
        <f t="shared" si="11"/>
        <v>-2.6833719667598857</v>
      </c>
      <c r="AG19" s="55">
        <f t="shared" si="11"/>
        <v>2.3166280332401143</v>
      </c>
    </row>
    <row r="20" spans="3:33" ht="13.5" thickBot="1">
      <c r="C20" s="27">
        <v>45</v>
      </c>
      <c r="D20" s="18">
        <v>30</v>
      </c>
      <c r="E20" s="20">
        <f t="shared" si="1"/>
        <v>29.64817201960695</v>
      </c>
      <c r="F20" s="12">
        <f t="shared" si="2"/>
        <v>42.426577975801386</v>
      </c>
      <c r="G20" s="20">
        <f t="shared" si="3"/>
        <v>30.847954266244095</v>
      </c>
      <c r="H20" s="12">
        <f t="shared" si="4"/>
        <v>45.70193251263396</v>
      </c>
      <c r="I20" s="20">
        <f t="shared" si="5"/>
        <v>32.088917467778721</v>
      </c>
      <c r="J20" s="36">
        <f t="shared" si="6"/>
        <v>49.943212875755606</v>
      </c>
      <c r="K20" s="39">
        <f t="shared" si="7"/>
        <v>32.248172019606947</v>
      </c>
      <c r="L20" s="67">
        <f t="shared" si="8"/>
        <v>42.426577975801386</v>
      </c>
      <c r="M20" s="54">
        <f t="shared" si="9"/>
        <v>-32.426577975801386</v>
      </c>
      <c r="N20" s="40">
        <f t="shared" si="9"/>
        <v>-27.426577975801386</v>
      </c>
      <c r="O20" s="40">
        <f t="shared" si="9"/>
        <v>-22.426577975801386</v>
      </c>
      <c r="P20" s="40">
        <f t="shared" si="9"/>
        <v>-17.426577975801386</v>
      </c>
      <c r="Q20" s="40">
        <f t="shared" si="9"/>
        <v>-12.426577975801386</v>
      </c>
      <c r="R20" s="40">
        <f t="shared" si="9"/>
        <v>-7.4265779758013863</v>
      </c>
      <c r="S20" s="55">
        <f t="shared" si="9"/>
        <v>-2.4265779758013863</v>
      </c>
      <c r="T20" s="54">
        <f t="shared" si="10"/>
        <v>-22.248172019606947</v>
      </c>
      <c r="U20" s="40">
        <f t="shared" si="11"/>
        <v>-17.248172019606947</v>
      </c>
      <c r="V20" s="40">
        <f t="shared" si="11"/>
        <v>-12.248172019606947</v>
      </c>
      <c r="W20" s="40">
        <f t="shared" si="11"/>
        <v>-7.2481720196069475</v>
      </c>
      <c r="X20" s="40">
        <f t="shared" si="11"/>
        <v>-2.2481720196069475</v>
      </c>
      <c r="Y20" s="40">
        <f t="shared" si="11"/>
        <v>2.7518279803930525</v>
      </c>
      <c r="Z20" s="40">
        <f t="shared" si="11"/>
        <v>7.7518279803930525</v>
      </c>
      <c r="AA20" s="40">
        <f t="shared" si="11"/>
        <v>-22.248172019606947</v>
      </c>
      <c r="AB20" s="40">
        <f t="shared" si="11"/>
        <v>-17.248172019606947</v>
      </c>
      <c r="AC20" s="40">
        <f t="shared" si="11"/>
        <v>-12.248172019606947</v>
      </c>
      <c r="AD20" s="40">
        <f t="shared" si="11"/>
        <v>-7.2481720196069475</v>
      </c>
      <c r="AE20" s="40">
        <f t="shared" si="11"/>
        <v>-2.2481720196069475</v>
      </c>
      <c r="AF20" s="40">
        <f t="shared" si="11"/>
        <v>2.7518279803930525</v>
      </c>
      <c r="AG20" s="55">
        <f t="shared" si="11"/>
        <v>7.7518279803930525</v>
      </c>
    </row>
    <row r="21" spans="3:33" ht="13.5" thickBot="1">
      <c r="C21" s="27">
        <v>45</v>
      </c>
      <c r="D21" s="18">
        <v>15</v>
      </c>
      <c r="E21" s="20">
        <f t="shared" si="1"/>
        <v>24.583371966759884</v>
      </c>
      <c r="F21" s="12">
        <f t="shared" si="2"/>
        <v>40.328669103204163</v>
      </c>
      <c r="G21" s="20">
        <f t="shared" si="3"/>
        <v>25.300792303602073</v>
      </c>
      <c r="H21" s="12">
        <f t="shared" si="4"/>
        <v>43.404222795027479</v>
      </c>
      <c r="I21" s="20">
        <f t="shared" si="5"/>
        <v>25.818212640444258</v>
      </c>
      <c r="J21" s="36">
        <f t="shared" si="6"/>
        <v>47.345801890635236</v>
      </c>
      <c r="K21" s="39">
        <f t="shared" si="7"/>
        <v>27.183371966759886</v>
      </c>
      <c r="L21" s="67">
        <f t="shared" si="8"/>
        <v>40.328669103204163</v>
      </c>
      <c r="M21" s="54">
        <f t="shared" si="9"/>
        <v>-30.328669103204163</v>
      </c>
      <c r="N21" s="40">
        <f t="shared" si="9"/>
        <v>-25.328669103204163</v>
      </c>
      <c r="O21" s="40">
        <f t="shared" si="9"/>
        <v>-20.328669103204163</v>
      </c>
      <c r="P21" s="40">
        <f t="shared" si="9"/>
        <v>-15.328669103204163</v>
      </c>
      <c r="Q21" s="40">
        <f t="shared" si="9"/>
        <v>-10.328669103204163</v>
      </c>
      <c r="R21" s="40">
        <f t="shared" si="9"/>
        <v>-5.3286691032041631</v>
      </c>
      <c r="S21" s="55">
        <f t="shared" si="9"/>
        <v>-0.32866910320416309</v>
      </c>
      <c r="T21" s="54">
        <f t="shared" si="10"/>
        <v>-17.183371966759886</v>
      </c>
      <c r="U21" s="40">
        <f t="shared" si="11"/>
        <v>-12.183371966759886</v>
      </c>
      <c r="V21" s="40">
        <f t="shared" si="11"/>
        <v>-7.1833719667598857</v>
      </c>
      <c r="W21" s="40">
        <f t="shared" si="11"/>
        <v>-2.1833719667598857</v>
      </c>
      <c r="X21" s="40">
        <f t="shared" si="11"/>
        <v>2.8166280332401143</v>
      </c>
      <c r="Y21" s="40">
        <f t="shared" si="11"/>
        <v>7.8166280332401143</v>
      </c>
      <c r="Z21" s="40">
        <f t="shared" si="11"/>
        <v>12.816628033240114</v>
      </c>
      <c r="AA21" s="40">
        <f t="shared" si="11"/>
        <v>-17.183371966759886</v>
      </c>
      <c r="AB21" s="40">
        <f t="shared" si="11"/>
        <v>-12.183371966759886</v>
      </c>
      <c r="AC21" s="40">
        <f t="shared" si="11"/>
        <v>-7.1833719667598857</v>
      </c>
      <c r="AD21" s="40">
        <f t="shared" si="11"/>
        <v>-2.1833719667598857</v>
      </c>
      <c r="AE21" s="40">
        <f t="shared" si="11"/>
        <v>2.8166280332401143</v>
      </c>
      <c r="AF21" s="40">
        <f t="shared" si="11"/>
        <v>7.8166280332401143</v>
      </c>
      <c r="AG21" s="55">
        <f t="shared" si="11"/>
        <v>12.816628033240114</v>
      </c>
    </row>
    <row r="22" spans="3:33" ht="13.5" thickBot="1">
      <c r="C22" s="27">
        <v>45</v>
      </c>
      <c r="D22" s="19">
        <v>0</v>
      </c>
      <c r="E22" s="30">
        <f t="shared" si="1"/>
        <v>20.234129561842387</v>
      </c>
      <c r="F22" s="31">
        <f t="shared" si="2"/>
        <v>36.991378028648448</v>
      </c>
      <c r="G22" s="30">
        <f t="shared" si="3"/>
        <v>20.53733633631148</v>
      </c>
      <c r="H22" s="31">
        <f t="shared" si="4"/>
        <v>39.749094475275982</v>
      </c>
      <c r="I22" s="30">
        <f t="shared" si="5"/>
        <v>20.433436329594024</v>
      </c>
      <c r="J22" s="37">
        <f t="shared" si="6"/>
        <v>43.213917703090068</v>
      </c>
      <c r="K22" s="39">
        <f t="shared" si="7"/>
        <v>22.834129561842389</v>
      </c>
      <c r="L22" s="67">
        <f t="shared" si="8"/>
        <v>36.991378028648448</v>
      </c>
      <c r="M22" s="54">
        <f t="shared" si="9"/>
        <v>-26.991378028648448</v>
      </c>
      <c r="N22" s="40">
        <f t="shared" si="9"/>
        <v>-21.991378028648448</v>
      </c>
      <c r="O22" s="40">
        <f t="shared" si="9"/>
        <v>-16.991378028648448</v>
      </c>
      <c r="P22" s="40">
        <f t="shared" si="9"/>
        <v>-11.991378028648448</v>
      </c>
      <c r="Q22" s="40">
        <f t="shared" si="9"/>
        <v>-6.9913780286484482</v>
      </c>
      <c r="R22" s="40">
        <f t="shared" si="9"/>
        <v>-1.9913780286484482</v>
      </c>
      <c r="S22" s="55">
        <f t="shared" si="9"/>
        <v>3.0086219713515518</v>
      </c>
      <c r="T22" s="54">
        <f t="shared" si="10"/>
        <v>-12.834129561842389</v>
      </c>
      <c r="U22" s="40">
        <f t="shared" si="11"/>
        <v>-7.8341295618423885</v>
      </c>
      <c r="V22" s="40">
        <f t="shared" si="11"/>
        <v>-2.8341295618423885</v>
      </c>
      <c r="W22" s="40">
        <f t="shared" si="11"/>
        <v>2.1658704381576115</v>
      </c>
      <c r="X22" s="40">
        <f t="shared" si="11"/>
        <v>7.1658704381576115</v>
      </c>
      <c r="Y22" s="40">
        <f t="shared" si="11"/>
        <v>12.165870438157611</v>
      </c>
      <c r="Z22" s="40">
        <f t="shared" si="11"/>
        <v>17.165870438157611</v>
      </c>
      <c r="AA22" s="40">
        <f t="shared" si="11"/>
        <v>-12.834129561842389</v>
      </c>
      <c r="AB22" s="40">
        <f t="shared" si="11"/>
        <v>-7.8341295618423885</v>
      </c>
      <c r="AC22" s="40">
        <f t="shared" si="11"/>
        <v>-2.8341295618423885</v>
      </c>
      <c r="AD22" s="40">
        <f t="shared" si="11"/>
        <v>2.1658704381576115</v>
      </c>
      <c r="AE22" s="40">
        <f t="shared" si="11"/>
        <v>7.1658704381576115</v>
      </c>
      <c r="AF22" s="40">
        <f t="shared" si="11"/>
        <v>12.165870438157611</v>
      </c>
      <c r="AG22" s="55">
        <f t="shared" si="11"/>
        <v>17.165870438157611</v>
      </c>
    </row>
    <row r="23" spans="3:33" ht="13.5" thickBot="1">
      <c r="C23" s="27">
        <v>30</v>
      </c>
      <c r="D23" s="15">
        <v>90</v>
      </c>
      <c r="E23" s="28">
        <f t="shared" si="1"/>
        <v>53.140377393003476</v>
      </c>
      <c r="F23" s="29">
        <f t="shared" si="2"/>
        <v>28.5</v>
      </c>
      <c r="G23" s="28">
        <f t="shared" si="3"/>
        <v>56.577543372357731</v>
      </c>
      <c r="H23" s="29">
        <f t="shared" si="4"/>
        <v>30.449999999999996</v>
      </c>
      <c r="I23" s="28">
        <f t="shared" si="5"/>
        <v>61.180734755496417</v>
      </c>
      <c r="J23" s="35">
        <f t="shared" si="6"/>
        <v>32.900000000000006</v>
      </c>
      <c r="K23" s="39">
        <f t="shared" si="7"/>
        <v>55.740377393003477</v>
      </c>
      <c r="L23" s="67">
        <f t="shared" si="8"/>
        <v>28.5</v>
      </c>
      <c r="M23" s="54">
        <f t="shared" si="9"/>
        <v>-18.5</v>
      </c>
      <c r="N23" s="40">
        <f t="shared" si="9"/>
        <v>-13.5</v>
      </c>
      <c r="O23" s="40">
        <f t="shared" si="9"/>
        <v>-8.5</v>
      </c>
      <c r="P23" s="40">
        <f t="shared" si="9"/>
        <v>-3.5</v>
      </c>
      <c r="Q23" s="40">
        <f t="shared" si="9"/>
        <v>1.5</v>
      </c>
      <c r="R23" s="40">
        <f t="shared" si="9"/>
        <v>6.5</v>
      </c>
      <c r="S23" s="55">
        <f t="shared" si="9"/>
        <v>11.5</v>
      </c>
      <c r="T23" s="54">
        <f t="shared" si="10"/>
        <v>-45.740377393003477</v>
      </c>
      <c r="U23" s="40">
        <f t="shared" si="11"/>
        <v>-40.740377393003477</v>
      </c>
      <c r="V23" s="40">
        <f t="shared" si="11"/>
        <v>-35.740377393003477</v>
      </c>
      <c r="W23" s="40">
        <f t="shared" si="11"/>
        <v>-30.740377393003477</v>
      </c>
      <c r="X23" s="40">
        <f t="shared" si="11"/>
        <v>-25.740377393003477</v>
      </c>
      <c r="Y23" s="40">
        <f t="shared" si="11"/>
        <v>-20.740377393003477</v>
      </c>
      <c r="Z23" s="40">
        <f t="shared" si="11"/>
        <v>-15.740377393003477</v>
      </c>
      <c r="AA23" s="40">
        <f t="shared" si="11"/>
        <v>-45.740377393003477</v>
      </c>
      <c r="AB23" s="40">
        <f t="shared" si="11"/>
        <v>-40.740377393003477</v>
      </c>
      <c r="AC23" s="40">
        <f t="shared" si="11"/>
        <v>-35.740377393003477</v>
      </c>
      <c r="AD23" s="40">
        <f t="shared" si="11"/>
        <v>-30.740377393003477</v>
      </c>
      <c r="AE23" s="40">
        <f t="shared" si="11"/>
        <v>-25.740377393003477</v>
      </c>
      <c r="AF23" s="40">
        <f t="shared" si="11"/>
        <v>-20.740377393003477</v>
      </c>
      <c r="AG23" s="55">
        <f t="shared" si="11"/>
        <v>-15.740377393003477</v>
      </c>
    </row>
    <row r="24" spans="3:33" ht="13.5" thickBot="1">
      <c r="C24" s="27">
        <v>30</v>
      </c>
      <c r="D24" s="18">
        <v>75</v>
      </c>
      <c r="E24" s="20">
        <f t="shared" si="1"/>
        <v>49.803086318447761</v>
      </c>
      <c r="F24" s="12">
        <f t="shared" si="2"/>
        <v>32.849242404917497</v>
      </c>
      <c r="G24" s="20">
        <f t="shared" si="3"/>
        <v>52.92241505260624</v>
      </c>
      <c r="H24" s="12">
        <f t="shared" si="4"/>
        <v>35.213455967290585</v>
      </c>
      <c r="I24" s="20">
        <f t="shared" si="5"/>
        <v>57.048850567951249</v>
      </c>
      <c r="J24" s="36">
        <f t="shared" si="6"/>
        <v>38.284776310850233</v>
      </c>
      <c r="K24" s="39">
        <f t="shared" si="7"/>
        <v>52.403086318447762</v>
      </c>
      <c r="L24" s="67">
        <f t="shared" si="8"/>
        <v>32.849242404917497</v>
      </c>
      <c r="M24" s="54">
        <f t="shared" si="9"/>
        <v>-22.849242404917497</v>
      </c>
      <c r="N24" s="40">
        <f t="shared" si="9"/>
        <v>-17.849242404917497</v>
      </c>
      <c r="O24" s="40">
        <f t="shared" si="9"/>
        <v>-12.849242404917497</v>
      </c>
      <c r="P24" s="40">
        <f t="shared" si="9"/>
        <v>-7.8492424049174971</v>
      </c>
      <c r="Q24" s="40">
        <f t="shared" si="9"/>
        <v>-2.8492424049174971</v>
      </c>
      <c r="R24" s="40">
        <f t="shared" si="9"/>
        <v>2.1507575950825029</v>
      </c>
      <c r="S24" s="55">
        <f t="shared" si="9"/>
        <v>7.1507575950825029</v>
      </c>
      <c r="T24" s="54">
        <f t="shared" si="10"/>
        <v>-42.403086318447762</v>
      </c>
      <c r="U24" s="40">
        <f t="shared" si="11"/>
        <v>-37.403086318447762</v>
      </c>
      <c r="V24" s="40">
        <f t="shared" si="11"/>
        <v>-32.403086318447762</v>
      </c>
      <c r="W24" s="40">
        <f t="shared" si="11"/>
        <v>-27.403086318447762</v>
      </c>
      <c r="X24" s="40">
        <f t="shared" si="11"/>
        <v>-22.403086318447762</v>
      </c>
      <c r="Y24" s="40">
        <f t="shared" si="11"/>
        <v>-17.403086318447762</v>
      </c>
      <c r="Z24" s="40">
        <f t="shared" si="11"/>
        <v>-12.403086318447762</v>
      </c>
      <c r="AA24" s="40">
        <f t="shared" si="11"/>
        <v>-42.403086318447762</v>
      </c>
      <c r="AB24" s="40">
        <f t="shared" si="11"/>
        <v>-37.403086318447762</v>
      </c>
      <c r="AC24" s="40">
        <f t="shared" si="11"/>
        <v>-32.403086318447762</v>
      </c>
      <c r="AD24" s="40">
        <f t="shared" si="11"/>
        <v>-27.403086318447762</v>
      </c>
      <c r="AE24" s="40">
        <f t="shared" si="11"/>
        <v>-22.403086318447762</v>
      </c>
      <c r="AF24" s="40">
        <f t="shared" si="11"/>
        <v>-17.403086318447762</v>
      </c>
      <c r="AG24" s="55">
        <f t="shared" si="11"/>
        <v>-12.403086318447762</v>
      </c>
    </row>
    <row r="25" spans="3:33" ht="13.5" thickBot="1">
      <c r="C25" s="27">
        <v>30</v>
      </c>
      <c r="D25" s="18">
        <v>60</v>
      </c>
      <c r="E25" s="20">
        <f t="shared" si="1"/>
        <v>45.453843913530264</v>
      </c>
      <c r="F25" s="12">
        <f t="shared" si="2"/>
        <v>36.186533479473212</v>
      </c>
      <c r="G25" s="20">
        <f t="shared" si="3"/>
        <v>48.158959085315644</v>
      </c>
      <c r="H25" s="12">
        <f t="shared" si="4"/>
        <v>38.868584287042083</v>
      </c>
      <c r="I25" s="20">
        <f t="shared" si="5"/>
        <v>51.664074257101014</v>
      </c>
      <c r="J25" s="36">
        <f t="shared" si="6"/>
        <v>42.416660498395402</v>
      </c>
      <c r="K25" s="39">
        <f t="shared" si="7"/>
        <v>48.053843913530265</v>
      </c>
      <c r="L25" s="67">
        <f t="shared" si="8"/>
        <v>36.186533479473212</v>
      </c>
      <c r="M25" s="54">
        <f t="shared" si="9"/>
        <v>-26.186533479473212</v>
      </c>
      <c r="N25" s="40">
        <f t="shared" si="9"/>
        <v>-21.186533479473212</v>
      </c>
      <c r="O25" s="40">
        <f t="shared" si="9"/>
        <v>-16.186533479473212</v>
      </c>
      <c r="P25" s="40">
        <f t="shared" si="9"/>
        <v>-11.186533479473212</v>
      </c>
      <c r="Q25" s="40">
        <f t="shared" si="9"/>
        <v>-6.1865334794732121</v>
      </c>
      <c r="R25" s="40">
        <f t="shared" si="9"/>
        <v>-1.1865334794732121</v>
      </c>
      <c r="S25" s="55">
        <f t="shared" si="9"/>
        <v>3.8134665205267879</v>
      </c>
      <c r="T25" s="54">
        <f t="shared" si="10"/>
        <v>-38.053843913530265</v>
      </c>
      <c r="U25" s="40">
        <f t="shared" si="11"/>
        <v>-33.053843913530265</v>
      </c>
      <c r="V25" s="40">
        <f t="shared" si="11"/>
        <v>-28.053843913530265</v>
      </c>
      <c r="W25" s="40">
        <f t="shared" si="11"/>
        <v>-23.053843913530265</v>
      </c>
      <c r="X25" s="40">
        <f t="shared" si="11"/>
        <v>-18.053843913530265</v>
      </c>
      <c r="Y25" s="40">
        <f t="shared" si="11"/>
        <v>-13.053843913530265</v>
      </c>
      <c r="Z25" s="40">
        <f t="shared" si="11"/>
        <v>-8.0538439135302653</v>
      </c>
      <c r="AA25" s="40">
        <f t="shared" si="11"/>
        <v>-38.053843913530265</v>
      </c>
      <c r="AB25" s="40">
        <f t="shared" si="11"/>
        <v>-33.053843913530265</v>
      </c>
      <c r="AC25" s="40">
        <f t="shared" si="11"/>
        <v>-28.053843913530265</v>
      </c>
      <c r="AD25" s="40">
        <f t="shared" si="11"/>
        <v>-23.053843913530265</v>
      </c>
      <c r="AE25" s="40">
        <f t="shared" si="11"/>
        <v>-18.053843913530265</v>
      </c>
      <c r="AF25" s="40">
        <f t="shared" si="11"/>
        <v>-13.053843913530265</v>
      </c>
      <c r="AG25" s="55">
        <f t="shared" si="11"/>
        <v>-8.0538439135302653</v>
      </c>
    </row>
    <row r="26" spans="3:33" ht="13.5" thickBot="1">
      <c r="C26" s="27">
        <v>30</v>
      </c>
      <c r="D26" s="18">
        <v>45</v>
      </c>
      <c r="E26" s="20">
        <f t="shared" si="1"/>
        <v>40.389043860683202</v>
      </c>
      <c r="F26" s="12">
        <f t="shared" si="2"/>
        <v>38.284442352070435</v>
      </c>
      <c r="G26" s="20">
        <f t="shared" si="3"/>
        <v>42.611797122673622</v>
      </c>
      <c r="H26" s="12">
        <f t="shared" si="4"/>
        <v>41.166294004648563</v>
      </c>
      <c r="I26" s="20">
        <f t="shared" si="5"/>
        <v>45.393369429766551</v>
      </c>
      <c r="J26" s="36">
        <f t="shared" si="6"/>
        <v>45.014071483515778</v>
      </c>
      <c r="K26" s="39">
        <f t="shared" si="7"/>
        <v>42.989043860683203</v>
      </c>
      <c r="L26" s="67">
        <f t="shared" si="8"/>
        <v>38.284442352070435</v>
      </c>
      <c r="M26" s="54">
        <f t="shared" si="9"/>
        <v>-28.284442352070435</v>
      </c>
      <c r="N26" s="40">
        <f t="shared" si="9"/>
        <v>-23.284442352070435</v>
      </c>
      <c r="O26" s="40">
        <f t="shared" si="9"/>
        <v>-18.284442352070435</v>
      </c>
      <c r="P26" s="40">
        <f t="shared" si="9"/>
        <v>-13.284442352070435</v>
      </c>
      <c r="Q26" s="40">
        <f t="shared" si="9"/>
        <v>-8.2844423520704353</v>
      </c>
      <c r="R26" s="40">
        <f t="shared" si="9"/>
        <v>-3.2844423520704353</v>
      </c>
      <c r="S26" s="55">
        <f t="shared" si="9"/>
        <v>1.7155576479295647</v>
      </c>
      <c r="T26" s="54">
        <f t="shared" si="10"/>
        <v>-32.989043860683203</v>
      </c>
      <c r="U26" s="40">
        <f t="shared" si="11"/>
        <v>-27.989043860683203</v>
      </c>
      <c r="V26" s="40">
        <f t="shared" si="11"/>
        <v>-22.989043860683203</v>
      </c>
      <c r="W26" s="40">
        <f t="shared" si="11"/>
        <v>-17.989043860683203</v>
      </c>
      <c r="X26" s="40">
        <f t="shared" si="11"/>
        <v>-12.989043860683203</v>
      </c>
      <c r="Y26" s="40">
        <f t="shared" si="11"/>
        <v>-7.9890438606832035</v>
      </c>
      <c r="Z26" s="40">
        <f t="shared" si="11"/>
        <v>-2.9890438606832035</v>
      </c>
      <c r="AA26" s="40">
        <f t="shared" si="11"/>
        <v>-32.989043860683203</v>
      </c>
      <c r="AB26" s="40">
        <f t="shared" si="11"/>
        <v>-27.989043860683203</v>
      </c>
      <c r="AC26" s="40">
        <f t="shared" si="11"/>
        <v>-22.989043860683203</v>
      </c>
      <c r="AD26" s="40">
        <f t="shared" si="11"/>
        <v>-17.989043860683203</v>
      </c>
      <c r="AE26" s="40">
        <f t="shared" si="11"/>
        <v>-12.989043860683203</v>
      </c>
      <c r="AF26" s="40">
        <f t="shared" si="11"/>
        <v>-7.9890438606832035</v>
      </c>
      <c r="AG26" s="55">
        <f t="shared" si="11"/>
        <v>-2.9890438606832035</v>
      </c>
    </row>
    <row r="27" spans="3:33" ht="13.5" thickBot="1">
      <c r="C27" s="27">
        <v>30</v>
      </c>
      <c r="D27" s="18">
        <v>30</v>
      </c>
      <c r="E27" s="20">
        <f t="shared" si="1"/>
        <v>34.953843913530264</v>
      </c>
      <c r="F27" s="12">
        <f t="shared" si="2"/>
        <v>39</v>
      </c>
      <c r="G27" s="20">
        <f t="shared" si="3"/>
        <v>36.658959085315644</v>
      </c>
      <c r="H27" s="12">
        <f t="shared" si="4"/>
        <v>41.949999999999996</v>
      </c>
      <c r="I27" s="20">
        <f t="shared" si="5"/>
        <v>38.664074257101014</v>
      </c>
      <c r="J27" s="36">
        <f t="shared" si="6"/>
        <v>45.9</v>
      </c>
      <c r="K27" s="39">
        <f t="shared" si="7"/>
        <v>37.553843913530265</v>
      </c>
      <c r="L27" s="67">
        <f t="shared" si="8"/>
        <v>39</v>
      </c>
      <c r="M27" s="54">
        <f t="shared" si="9"/>
        <v>-29</v>
      </c>
      <c r="N27" s="40">
        <f t="shared" si="9"/>
        <v>-24</v>
      </c>
      <c r="O27" s="40">
        <f t="shared" si="9"/>
        <v>-19</v>
      </c>
      <c r="P27" s="40">
        <f t="shared" si="9"/>
        <v>-14</v>
      </c>
      <c r="Q27" s="40">
        <f t="shared" si="9"/>
        <v>-9</v>
      </c>
      <c r="R27" s="40">
        <f t="shared" si="9"/>
        <v>-4</v>
      </c>
      <c r="S27" s="55">
        <f t="shared" si="9"/>
        <v>1</v>
      </c>
      <c r="T27" s="54">
        <f t="shared" si="10"/>
        <v>-27.553843913530265</v>
      </c>
      <c r="U27" s="40">
        <f t="shared" si="11"/>
        <v>-22.553843913530265</v>
      </c>
      <c r="V27" s="40">
        <f t="shared" si="11"/>
        <v>-17.553843913530265</v>
      </c>
      <c r="W27" s="40">
        <f t="shared" si="11"/>
        <v>-12.553843913530265</v>
      </c>
      <c r="X27" s="40">
        <f t="shared" si="11"/>
        <v>-7.5538439135302653</v>
      </c>
      <c r="Y27" s="40">
        <f t="shared" si="11"/>
        <v>-2.5538439135302653</v>
      </c>
      <c r="Z27" s="40">
        <f t="shared" si="11"/>
        <v>2.4461560864697347</v>
      </c>
      <c r="AA27" s="40">
        <f t="shared" si="11"/>
        <v>-27.553843913530265</v>
      </c>
      <c r="AB27" s="40">
        <f t="shared" si="11"/>
        <v>-22.553843913530265</v>
      </c>
      <c r="AC27" s="40">
        <f t="shared" si="11"/>
        <v>-17.553843913530265</v>
      </c>
      <c r="AD27" s="40">
        <f t="shared" si="11"/>
        <v>-12.553843913530265</v>
      </c>
      <c r="AE27" s="40">
        <f t="shared" si="11"/>
        <v>-7.5538439135302653</v>
      </c>
      <c r="AF27" s="40">
        <f t="shared" si="11"/>
        <v>-2.5538439135302653</v>
      </c>
      <c r="AG27" s="55">
        <f t="shared" si="11"/>
        <v>2.4461560864697347</v>
      </c>
    </row>
    <row r="28" spans="3:33" ht="13.5" thickBot="1">
      <c r="C28" s="27">
        <v>30</v>
      </c>
      <c r="D28" s="18">
        <v>15</v>
      </c>
      <c r="E28" s="20">
        <f t="shared" si="1"/>
        <v>29.518643966377329</v>
      </c>
      <c r="F28" s="12">
        <f t="shared" si="2"/>
        <v>38.284442352070435</v>
      </c>
      <c r="G28" s="20">
        <f t="shared" si="3"/>
        <v>30.706121047957666</v>
      </c>
      <c r="H28" s="12">
        <f t="shared" si="4"/>
        <v>41.166294004648563</v>
      </c>
      <c r="I28" s="20">
        <f t="shared" si="5"/>
        <v>31.934779084435476</v>
      </c>
      <c r="J28" s="36">
        <f t="shared" si="6"/>
        <v>45.014071483515778</v>
      </c>
      <c r="K28" s="39">
        <f t="shared" si="7"/>
        <v>32.118643966377327</v>
      </c>
      <c r="L28" s="67">
        <f t="shared" si="8"/>
        <v>38.284442352070435</v>
      </c>
      <c r="M28" s="54">
        <f t="shared" si="9"/>
        <v>-28.284442352070435</v>
      </c>
      <c r="N28" s="40">
        <f t="shared" si="9"/>
        <v>-23.284442352070435</v>
      </c>
      <c r="O28" s="40">
        <f t="shared" si="9"/>
        <v>-18.284442352070435</v>
      </c>
      <c r="P28" s="40">
        <f t="shared" si="9"/>
        <v>-13.284442352070435</v>
      </c>
      <c r="Q28" s="40">
        <f t="shared" si="9"/>
        <v>-8.2844423520704353</v>
      </c>
      <c r="R28" s="40">
        <f t="shared" si="9"/>
        <v>-3.2844423520704353</v>
      </c>
      <c r="S28" s="55">
        <f t="shared" si="9"/>
        <v>1.7155576479295647</v>
      </c>
      <c r="T28" s="54">
        <f t="shared" si="10"/>
        <v>-22.118643966377327</v>
      </c>
      <c r="U28" s="40">
        <f t="shared" si="11"/>
        <v>-17.118643966377327</v>
      </c>
      <c r="V28" s="40">
        <f t="shared" si="11"/>
        <v>-12.118643966377327</v>
      </c>
      <c r="W28" s="40">
        <f t="shared" si="11"/>
        <v>-7.1186439663773271</v>
      </c>
      <c r="X28" s="40">
        <f t="shared" si="11"/>
        <v>-2.1186439663773271</v>
      </c>
      <c r="Y28" s="40">
        <f t="shared" si="11"/>
        <v>2.8813560336226729</v>
      </c>
      <c r="Z28" s="40">
        <f t="shared" si="11"/>
        <v>7.8813560336226729</v>
      </c>
      <c r="AA28" s="40">
        <f t="shared" si="11"/>
        <v>-22.118643966377327</v>
      </c>
      <c r="AB28" s="40">
        <f t="shared" si="11"/>
        <v>-17.118643966377327</v>
      </c>
      <c r="AC28" s="40">
        <f t="shared" si="11"/>
        <v>-12.118643966377327</v>
      </c>
      <c r="AD28" s="40">
        <f t="shared" si="11"/>
        <v>-7.1186439663773271</v>
      </c>
      <c r="AE28" s="40">
        <f t="shared" si="11"/>
        <v>-2.1186439663773271</v>
      </c>
      <c r="AF28" s="40">
        <f t="shared" si="11"/>
        <v>2.8813560336226729</v>
      </c>
      <c r="AG28" s="55">
        <f t="shared" si="11"/>
        <v>7.8813560336226729</v>
      </c>
    </row>
    <row r="29" spans="3:33" ht="13.5" thickBot="1">
      <c r="C29" s="27">
        <v>30</v>
      </c>
      <c r="D29" s="19">
        <v>0</v>
      </c>
      <c r="E29" s="30">
        <f t="shared" si="1"/>
        <v>24.453843913530264</v>
      </c>
      <c r="F29" s="31">
        <f t="shared" si="2"/>
        <v>36.186533479473212</v>
      </c>
      <c r="G29" s="30">
        <f t="shared" si="3"/>
        <v>25.158959085315644</v>
      </c>
      <c r="H29" s="31">
        <f t="shared" si="4"/>
        <v>38.868584287042083</v>
      </c>
      <c r="I29" s="30">
        <f t="shared" si="5"/>
        <v>25.664074257101014</v>
      </c>
      <c r="J29" s="37">
        <f t="shared" si="6"/>
        <v>42.416660498395402</v>
      </c>
      <c r="K29" s="39">
        <f t="shared" si="7"/>
        <v>27.053843913530265</v>
      </c>
      <c r="L29" s="67">
        <f t="shared" si="8"/>
        <v>36.186533479473212</v>
      </c>
      <c r="M29" s="54">
        <f t="shared" si="9"/>
        <v>-26.186533479473212</v>
      </c>
      <c r="N29" s="40">
        <f t="shared" si="9"/>
        <v>-21.186533479473212</v>
      </c>
      <c r="O29" s="40">
        <f t="shared" si="9"/>
        <v>-16.186533479473212</v>
      </c>
      <c r="P29" s="40">
        <f t="shared" si="9"/>
        <v>-11.186533479473212</v>
      </c>
      <c r="Q29" s="40">
        <f t="shared" si="9"/>
        <v>-6.1865334794732121</v>
      </c>
      <c r="R29" s="40">
        <f t="shared" si="9"/>
        <v>-1.1865334794732121</v>
      </c>
      <c r="S29" s="55">
        <f t="shared" si="9"/>
        <v>3.8134665205267879</v>
      </c>
      <c r="T29" s="54">
        <f t="shared" si="10"/>
        <v>-17.053843913530265</v>
      </c>
      <c r="U29" s="40">
        <f t="shared" si="11"/>
        <v>-12.053843913530265</v>
      </c>
      <c r="V29" s="40">
        <f t="shared" si="11"/>
        <v>-7.0538439135302653</v>
      </c>
      <c r="W29" s="40">
        <f t="shared" si="11"/>
        <v>-2.0538439135302653</v>
      </c>
      <c r="X29" s="40">
        <f t="shared" si="11"/>
        <v>2.9461560864697347</v>
      </c>
      <c r="Y29" s="40">
        <f t="shared" si="11"/>
        <v>7.9461560864697347</v>
      </c>
      <c r="Z29" s="40">
        <f t="shared" si="11"/>
        <v>12.946156086469735</v>
      </c>
      <c r="AA29" s="40">
        <f t="shared" si="11"/>
        <v>-17.053843913530265</v>
      </c>
      <c r="AB29" s="40">
        <f t="shared" si="11"/>
        <v>-12.053843913530265</v>
      </c>
      <c r="AC29" s="40">
        <f t="shared" si="11"/>
        <v>-7.0538439135302653</v>
      </c>
      <c r="AD29" s="40">
        <f t="shared" si="11"/>
        <v>-2.0538439135302653</v>
      </c>
      <c r="AE29" s="40">
        <f t="shared" si="11"/>
        <v>2.9461560864697347</v>
      </c>
      <c r="AF29" s="40">
        <f t="shared" si="11"/>
        <v>7.9461560864697347</v>
      </c>
      <c r="AG29" s="55">
        <f t="shared" si="11"/>
        <v>12.946156086469735</v>
      </c>
    </row>
    <row r="30" spans="3:33" ht="13.5" thickBot="1">
      <c r="C30" s="27">
        <v>15</v>
      </c>
      <c r="D30" s="15">
        <v>90</v>
      </c>
      <c r="E30" s="28">
        <f t="shared" si="1"/>
        <v>54.919261244730627</v>
      </c>
      <c r="F30" s="29">
        <f t="shared" si="2"/>
        <v>18.611580849203349</v>
      </c>
      <c r="G30" s="28">
        <f t="shared" si="3"/>
        <v>58.525920692111484</v>
      </c>
      <c r="H30" s="29">
        <f t="shared" si="4"/>
        <v>19.620975125103183</v>
      </c>
      <c r="I30" s="28">
        <f t="shared" si="5"/>
        <v>63.398505965781411</v>
      </c>
      <c r="J30" s="35">
        <f t="shared" si="6"/>
        <v>20.889188446105535</v>
      </c>
      <c r="K30" s="39">
        <f t="shared" si="7"/>
        <v>57.519261244730629</v>
      </c>
      <c r="L30" s="67">
        <f t="shared" si="8"/>
        <v>18.611580849203349</v>
      </c>
      <c r="M30" s="54">
        <f t="shared" si="9"/>
        <v>-8.6115808492033494</v>
      </c>
      <c r="N30" s="40">
        <f t="shared" si="9"/>
        <v>-3.6115808492033494</v>
      </c>
      <c r="O30" s="40">
        <f t="shared" si="9"/>
        <v>1.3884191507966506</v>
      </c>
      <c r="P30" s="40">
        <f t="shared" si="9"/>
        <v>6.3884191507966506</v>
      </c>
      <c r="Q30" s="40">
        <f t="shared" si="9"/>
        <v>11.388419150796651</v>
      </c>
      <c r="R30" s="40">
        <f t="shared" si="9"/>
        <v>16.388419150796651</v>
      </c>
      <c r="S30" s="55">
        <f t="shared" si="9"/>
        <v>21.388419150796651</v>
      </c>
      <c r="T30" s="54">
        <f t="shared" si="10"/>
        <v>-47.519261244730629</v>
      </c>
      <c r="U30" s="40">
        <f t="shared" si="11"/>
        <v>-42.519261244730629</v>
      </c>
      <c r="V30" s="40">
        <f t="shared" si="11"/>
        <v>-37.519261244730629</v>
      </c>
      <c r="W30" s="40">
        <f t="shared" si="11"/>
        <v>-32.519261244730629</v>
      </c>
      <c r="X30" s="40">
        <f t="shared" si="11"/>
        <v>-27.519261244730629</v>
      </c>
      <c r="Y30" s="40">
        <f t="shared" si="11"/>
        <v>-22.519261244730629</v>
      </c>
      <c r="Z30" s="40">
        <f t="shared" si="11"/>
        <v>-17.519261244730629</v>
      </c>
      <c r="AA30" s="40">
        <f t="shared" si="11"/>
        <v>-47.519261244730629</v>
      </c>
      <c r="AB30" s="40">
        <f t="shared" si="11"/>
        <v>-42.519261244730629</v>
      </c>
      <c r="AC30" s="40">
        <f t="shared" si="11"/>
        <v>-37.519261244730629</v>
      </c>
      <c r="AD30" s="40">
        <f t="shared" si="11"/>
        <v>-32.519261244730629</v>
      </c>
      <c r="AE30" s="40">
        <f t="shared" si="11"/>
        <v>-27.519261244730629</v>
      </c>
      <c r="AF30" s="40">
        <f t="shared" si="11"/>
        <v>-22.519261244730629</v>
      </c>
      <c r="AG30" s="55">
        <f t="shared" si="11"/>
        <v>-17.519261244730629</v>
      </c>
    </row>
    <row r="31" spans="3:33" ht="13.5" thickBot="1">
      <c r="C31" s="27">
        <v>15</v>
      </c>
      <c r="D31" s="18">
        <v>75</v>
      </c>
      <c r="E31" s="20">
        <f t="shared" si="1"/>
        <v>52.821352372133404</v>
      </c>
      <c r="F31" s="12">
        <f t="shared" si="2"/>
        <v>23.676380902050418</v>
      </c>
      <c r="G31" s="20">
        <f t="shared" si="3"/>
        <v>56.228210974505004</v>
      </c>
      <c r="H31" s="12">
        <f t="shared" si="4"/>
        <v>25.168137087745208</v>
      </c>
      <c r="I31" s="20">
        <f t="shared" si="5"/>
        <v>60.801094980661034</v>
      </c>
      <c r="J31" s="36">
        <f t="shared" si="6"/>
        <v>27.159893273439998</v>
      </c>
      <c r="K31" s="39">
        <f t="shared" si="7"/>
        <v>55.421352372133406</v>
      </c>
      <c r="L31" s="67">
        <f t="shared" si="8"/>
        <v>23.676380902050418</v>
      </c>
      <c r="M31" s="54">
        <f t="shared" si="9"/>
        <v>-13.676380902050418</v>
      </c>
      <c r="N31" s="40">
        <f t="shared" si="9"/>
        <v>-8.6763809020504183</v>
      </c>
      <c r="O31" s="40">
        <f t="shared" si="9"/>
        <v>-3.6763809020504183</v>
      </c>
      <c r="P31" s="40">
        <f t="shared" si="9"/>
        <v>1.3236190979495817</v>
      </c>
      <c r="Q31" s="40">
        <f t="shared" si="9"/>
        <v>6.3236190979495817</v>
      </c>
      <c r="R31" s="40">
        <f t="shared" si="9"/>
        <v>11.323619097949582</v>
      </c>
      <c r="S31" s="55">
        <f t="shared" si="9"/>
        <v>16.323619097949582</v>
      </c>
      <c r="T31" s="54">
        <f t="shared" si="10"/>
        <v>-45.421352372133406</v>
      </c>
      <c r="U31" s="40">
        <f t="shared" si="11"/>
        <v>-40.421352372133406</v>
      </c>
      <c r="V31" s="40">
        <f t="shared" si="11"/>
        <v>-35.421352372133406</v>
      </c>
      <c r="W31" s="40">
        <f t="shared" si="11"/>
        <v>-30.421352372133406</v>
      </c>
      <c r="X31" s="40">
        <f t="shared" si="11"/>
        <v>-25.421352372133406</v>
      </c>
      <c r="Y31" s="40">
        <f t="shared" si="11"/>
        <v>-20.421352372133406</v>
      </c>
      <c r="Z31" s="40">
        <f t="shared" si="11"/>
        <v>-15.421352372133406</v>
      </c>
      <c r="AA31" s="40">
        <f t="shared" si="11"/>
        <v>-45.421352372133406</v>
      </c>
      <c r="AB31" s="40">
        <f t="shared" si="11"/>
        <v>-40.421352372133406</v>
      </c>
      <c r="AC31" s="40">
        <f t="shared" si="11"/>
        <v>-35.421352372133406</v>
      </c>
      <c r="AD31" s="40">
        <f t="shared" si="11"/>
        <v>-30.421352372133406</v>
      </c>
      <c r="AE31" s="40">
        <f t="shared" si="11"/>
        <v>-25.421352372133406</v>
      </c>
      <c r="AF31" s="40">
        <f t="shared" si="11"/>
        <v>-20.421352372133406</v>
      </c>
      <c r="AG31" s="55">
        <f t="shared" si="11"/>
        <v>-15.421352372133406</v>
      </c>
    </row>
    <row r="32" spans="3:33" ht="13.5" thickBot="1">
      <c r="C32" s="27">
        <v>15</v>
      </c>
      <c r="D32" s="18">
        <v>60</v>
      </c>
      <c r="E32" s="20">
        <f t="shared" si="1"/>
        <v>49.484061297577689</v>
      </c>
      <c r="F32" s="12">
        <f t="shared" si="2"/>
        <v>28.025623306967915</v>
      </c>
      <c r="G32" s="20">
        <f t="shared" si="3"/>
        <v>52.573082654753506</v>
      </c>
      <c r="H32" s="12">
        <f t="shared" si="4"/>
        <v>29.931593055035798</v>
      </c>
      <c r="I32" s="20">
        <f t="shared" si="5"/>
        <v>56.669210793115866</v>
      </c>
      <c r="J32" s="36">
        <f t="shared" si="6"/>
        <v>32.544669584290233</v>
      </c>
      <c r="K32" s="39">
        <f t="shared" si="7"/>
        <v>52.084061297577691</v>
      </c>
      <c r="L32" s="67">
        <f t="shared" si="8"/>
        <v>28.025623306967915</v>
      </c>
      <c r="M32" s="54">
        <f t="shared" ref="M32:S47" si="12">M$15-$L32</f>
        <v>-18.025623306967915</v>
      </c>
      <c r="N32" s="40">
        <f t="shared" si="12"/>
        <v>-13.025623306967915</v>
      </c>
      <c r="O32" s="40">
        <f t="shared" si="12"/>
        <v>-8.0256233069679155</v>
      </c>
      <c r="P32" s="40">
        <f t="shared" si="12"/>
        <v>-3.0256233069679155</v>
      </c>
      <c r="Q32" s="40">
        <f t="shared" si="12"/>
        <v>1.9743766930320845</v>
      </c>
      <c r="R32" s="40">
        <f t="shared" si="12"/>
        <v>6.9743766930320845</v>
      </c>
      <c r="S32" s="55">
        <f t="shared" si="12"/>
        <v>11.974376693032085</v>
      </c>
      <c r="T32" s="54">
        <f t="shared" si="10"/>
        <v>-42.084061297577691</v>
      </c>
      <c r="U32" s="40">
        <f t="shared" ref="U32:U43" si="13">N$15-$K32</f>
        <v>-37.084061297577691</v>
      </c>
      <c r="V32" s="40">
        <f t="shared" ref="V32:V43" si="14">O$15-$K32</f>
        <v>-32.084061297577691</v>
      </c>
      <c r="W32" s="40">
        <f t="shared" ref="W32:W43" si="15">P$15-$K32</f>
        <v>-27.084061297577691</v>
      </c>
      <c r="X32" s="40">
        <f t="shared" ref="X32:X43" si="16">Q$15-$K32</f>
        <v>-22.084061297577691</v>
      </c>
      <c r="Y32" s="40">
        <f t="shared" ref="Y32:Y43" si="17">R$15-$K32</f>
        <v>-17.084061297577691</v>
      </c>
      <c r="Z32" s="40">
        <f t="shared" ref="Z32:Z43" si="18">S$15-$K32</f>
        <v>-12.084061297577691</v>
      </c>
      <c r="AA32" s="40">
        <f t="shared" ref="AA32:AA43" si="19">T$15-$K32</f>
        <v>-42.084061297577691</v>
      </c>
      <c r="AB32" s="40">
        <f t="shared" ref="AB32:AB43" si="20">U$15-$K32</f>
        <v>-37.084061297577691</v>
      </c>
      <c r="AC32" s="40">
        <f t="shared" ref="AC32:AC43" si="21">V$15-$K32</f>
        <v>-32.084061297577691</v>
      </c>
      <c r="AD32" s="40">
        <f t="shared" ref="AD32:AD43" si="22">W$15-$K32</f>
        <v>-27.084061297577691</v>
      </c>
      <c r="AE32" s="40">
        <f t="shared" ref="AE32:AE43" si="23">X$15-$K32</f>
        <v>-22.084061297577691</v>
      </c>
      <c r="AF32" s="40">
        <f t="shared" ref="AF32:AF43" si="24">Y$15-$K32</f>
        <v>-17.084061297577691</v>
      </c>
      <c r="AG32" s="55">
        <f t="shared" ref="AG32:AG43" si="25">Z$15-$K32</f>
        <v>-12.084061297577691</v>
      </c>
    </row>
    <row r="33" spans="3:33" ht="13.5" thickBot="1">
      <c r="C33" s="27">
        <v>15</v>
      </c>
      <c r="D33" s="18">
        <v>45</v>
      </c>
      <c r="E33" s="20">
        <f t="shared" si="1"/>
        <v>45.134818892660192</v>
      </c>
      <c r="F33" s="12">
        <f t="shared" si="2"/>
        <v>31.362914381523627</v>
      </c>
      <c r="G33" s="20">
        <f t="shared" si="3"/>
        <v>47.809626687462917</v>
      </c>
      <c r="H33" s="12">
        <f t="shared" si="4"/>
        <v>33.586721374787295</v>
      </c>
      <c r="I33" s="20">
        <f t="shared" si="5"/>
        <v>51.284434482265631</v>
      </c>
      <c r="J33" s="36">
        <f t="shared" si="6"/>
        <v>36.676553771835401</v>
      </c>
      <c r="K33" s="39">
        <f t="shared" si="7"/>
        <v>47.734818892660194</v>
      </c>
      <c r="L33" s="67">
        <f t="shared" si="8"/>
        <v>31.362914381523627</v>
      </c>
      <c r="M33" s="54">
        <f t="shared" si="12"/>
        <v>-21.362914381523627</v>
      </c>
      <c r="N33" s="40">
        <f t="shared" si="12"/>
        <v>-16.362914381523627</v>
      </c>
      <c r="O33" s="40">
        <f t="shared" si="12"/>
        <v>-11.362914381523627</v>
      </c>
      <c r="P33" s="40">
        <f t="shared" si="12"/>
        <v>-6.3629143815236269</v>
      </c>
      <c r="Q33" s="40">
        <f t="shared" si="12"/>
        <v>-1.3629143815236269</v>
      </c>
      <c r="R33" s="40">
        <f t="shared" si="12"/>
        <v>3.6370856184763731</v>
      </c>
      <c r="S33" s="55">
        <f t="shared" si="12"/>
        <v>8.6370856184763731</v>
      </c>
      <c r="T33" s="54">
        <f t="shared" si="10"/>
        <v>-37.734818892660194</v>
      </c>
      <c r="U33" s="40">
        <f t="shared" si="13"/>
        <v>-32.734818892660194</v>
      </c>
      <c r="V33" s="40">
        <f t="shared" si="14"/>
        <v>-27.734818892660194</v>
      </c>
      <c r="W33" s="40">
        <f t="shared" si="15"/>
        <v>-22.734818892660194</v>
      </c>
      <c r="X33" s="40">
        <f t="shared" si="16"/>
        <v>-17.734818892660194</v>
      </c>
      <c r="Y33" s="40">
        <f t="shared" si="17"/>
        <v>-12.734818892660194</v>
      </c>
      <c r="Z33" s="40">
        <f t="shared" si="18"/>
        <v>-7.7348188926601935</v>
      </c>
      <c r="AA33" s="40">
        <f t="shared" si="19"/>
        <v>-37.734818892660194</v>
      </c>
      <c r="AB33" s="40">
        <f t="shared" si="20"/>
        <v>-32.734818892660194</v>
      </c>
      <c r="AC33" s="40">
        <f t="shared" si="21"/>
        <v>-27.734818892660194</v>
      </c>
      <c r="AD33" s="40">
        <f t="shared" si="22"/>
        <v>-22.734818892660194</v>
      </c>
      <c r="AE33" s="40">
        <f t="shared" si="23"/>
        <v>-17.734818892660194</v>
      </c>
      <c r="AF33" s="40">
        <f t="shared" si="24"/>
        <v>-12.734818892660194</v>
      </c>
      <c r="AG33" s="55">
        <f t="shared" si="25"/>
        <v>-7.7348188926601935</v>
      </c>
    </row>
    <row r="34" spans="3:33" ht="13.5" thickBot="1">
      <c r="C34" s="27">
        <v>15</v>
      </c>
      <c r="D34" s="18">
        <v>30</v>
      </c>
      <c r="E34" s="20">
        <f t="shared" si="1"/>
        <v>40.07001883981313</v>
      </c>
      <c r="F34" s="12">
        <f t="shared" si="2"/>
        <v>33.460823254120854</v>
      </c>
      <c r="G34" s="20">
        <f t="shared" si="3"/>
        <v>42.262464724820894</v>
      </c>
      <c r="H34" s="12">
        <f t="shared" si="4"/>
        <v>35.884431092393775</v>
      </c>
      <c r="I34" s="20">
        <f t="shared" si="5"/>
        <v>45.013729654931169</v>
      </c>
      <c r="J34" s="36">
        <f t="shared" si="6"/>
        <v>39.27396475695577</v>
      </c>
      <c r="K34" s="39">
        <f t="shared" si="7"/>
        <v>42.670018839813132</v>
      </c>
      <c r="L34" s="67">
        <f t="shared" si="8"/>
        <v>33.460823254120854</v>
      </c>
      <c r="M34" s="54">
        <f t="shared" si="12"/>
        <v>-23.460823254120854</v>
      </c>
      <c r="N34" s="40">
        <f t="shared" si="12"/>
        <v>-18.460823254120854</v>
      </c>
      <c r="O34" s="40">
        <f t="shared" si="12"/>
        <v>-13.460823254120854</v>
      </c>
      <c r="P34" s="40">
        <f t="shared" si="12"/>
        <v>-8.4608232541208537</v>
      </c>
      <c r="Q34" s="40">
        <f t="shared" si="12"/>
        <v>-3.4608232541208537</v>
      </c>
      <c r="R34" s="40">
        <f t="shared" si="12"/>
        <v>1.5391767458791463</v>
      </c>
      <c r="S34" s="55">
        <f t="shared" si="12"/>
        <v>6.5391767458791463</v>
      </c>
      <c r="T34" s="54">
        <f t="shared" si="10"/>
        <v>-32.670018839813132</v>
      </c>
      <c r="U34" s="40">
        <f t="shared" si="13"/>
        <v>-27.670018839813132</v>
      </c>
      <c r="V34" s="40">
        <f t="shared" si="14"/>
        <v>-22.670018839813132</v>
      </c>
      <c r="W34" s="40">
        <f t="shared" si="15"/>
        <v>-17.670018839813132</v>
      </c>
      <c r="X34" s="40">
        <f t="shared" si="16"/>
        <v>-12.670018839813132</v>
      </c>
      <c r="Y34" s="40">
        <f t="shared" si="17"/>
        <v>-7.6700188398131317</v>
      </c>
      <c r="Z34" s="40">
        <f t="shared" si="18"/>
        <v>-2.6700188398131317</v>
      </c>
      <c r="AA34" s="40">
        <f t="shared" si="19"/>
        <v>-32.670018839813132</v>
      </c>
      <c r="AB34" s="40">
        <f t="shared" si="20"/>
        <v>-27.670018839813132</v>
      </c>
      <c r="AC34" s="40">
        <f t="shared" si="21"/>
        <v>-22.670018839813132</v>
      </c>
      <c r="AD34" s="40">
        <f t="shared" si="22"/>
        <v>-17.670018839813132</v>
      </c>
      <c r="AE34" s="40">
        <f t="shared" si="23"/>
        <v>-12.670018839813132</v>
      </c>
      <c r="AF34" s="40">
        <f t="shared" si="24"/>
        <v>-7.6700188398131317</v>
      </c>
      <c r="AG34" s="55">
        <f t="shared" si="25"/>
        <v>-2.6700188398131317</v>
      </c>
    </row>
    <row r="35" spans="3:33" ht="13.5" thickBot="1">
      <c r="C35" s="27">
        <v>15</v>
      </c>
      <c r="D35" s="18">
        <v>15</v>
      </c>
      <c r="E35" s="20">
        <f t="shared" si="1"/>
        <v>34.634818892660192</v>
      </c>
      <c r="F35" s="12">
        <f t="shared" si="2"/>
        <v>34.176380902050411</v>
      </c>
      <c r="G35" s="20">
        <f t="shared" si="3"/>
        <v>36.309626687462917</v>
      </c>
      <c r="H35" s="12">
        <f t="shared" si="4"/>
        <v>36.668137087745208</v>
      </c>
      <c r="I35" s="20">
        <f t="shared" si="5"/>
        <v>38.284434482265631</v>
      </c>
      <c r="J35" s="36">
        <f t="shared" si="6"/>
        <v>40.159893273439991</v>
      </c>
      <c r="K35" s="39">
        <f t="shared" si="7"/>
        <v>37.234818892660194</v>
      </c>
      <c r="L35" s="67">
        <f t="shared" si="8"/>
        <v>34.176380902050411</v>
      </c>
      <c r="M35" s="54">
        <f t="shared" si="12"/>
        <v>-24.176380902050411</v>
      </c>
      <c r="N35" s="40">
        <f t="shared" si="12"/>
        <v>-19.176380902050411</v>
      </c>
      <c r="O35" s="40">
        <f t="shared" si="12"/>
        <v>-14.176380902050411</v>
      </c>
      <c r="P35" s="40">
        <f t="shared" si="12"/>
        <v>-9.1763809020504112</v>
      </c>
      <c r="Q35" s="40">
        <f t="shared" si="12"/>
        <v>-4.1763809020504112</v>
      </c>
      <c r="R35" s="40">
        <f t="shared" si="12"/>
        <v>0.82361909794958876</v>
      </c>
      <c r="S35" s="55">
        <f t="shared" si="12"/>
        <v>5.8236190979495888</v>
      </c>
      <c r="T35" s="54">
        <f t="shared" si="10"/>
        <v>-27.234818892660194</v>
      </c>
      <c r="U35" s="40">
        <f t="shared" si="13"/>
        <v>-22.234818892660194</v>
      </c>
      <c r="V35" s="40">
        <f t="shared" si="14"/>
        <v>-17.234818892660194</v>
      </c>
      <c r="W35" s="40">
        <f t="shared" si="15"/>
        <v>-12.234818892660194</v>
      </c>
      <c r="X35" s="40">
        <f t="shared" si="16"/>
        <v>-7.2348188926601935</v>
      </c>
      <c r="Y35" s="40">
        <f t="shared" si="17"/>
        <v>-2.2348188926601935</v>
      </c>
      <c r="Z35" s="40">
        <f t="shared" si="18"/>
        <v>2.7651811073398065</v>
      </c>
      <c r="AA35" s="40">
        <f t="shared" si="19"/>
        <v>-27.234818892660194</v>
      </c>
      <c r="AB35" s="40">
        <f t="shared" si="20"/>
        <v>-22.234818892660194</v>
      </c>
      <c r="AC35" s="40">
        <f t="shared" si="21"/>
        <v>-17.234818892660194</v>
      </c>
      <c r="AD35" s="40">
        <f t="shared" si="22"/>
        <v>-12.234818892660194</v>
      </c>
      <c r="AE35" s="40">
        <f t="shared" si="23"/>
        <v>-7.2348188926601935</v>
      </c>
      <c r="AF35" s="40">
        <f t="shared" si="24"/>
        <v>-2.2348188926601935</v>
      </c>
      <c r="AG35" s="55">
        <f t="shared" si="25"/>
        <v>2.7651811073398065</v>
      </c>
    </row>
    <row r="36" spans="3:33" ht="13.5" thickBot="1">
      <c r="C36" s="27">
        <v>15</v>
      </c>
      <c r="D36" s="19">
        <v>0</v>
      </c>
      <c r="E36" s="30">
        <f t="shared" si="1"/>
        <v>29.199618945507257</v>
      </c>
      <c r="F36" s="31">
        <f t="shared" si="2"/>
        <v>33.460823254120854</v>
      </c>
      <c r="G36" s="30">
        <f t="shared" si="3"/>
        <v>30.356788650104939</v>
      </c>
      <c r="H36" s="31">
        <f t="shared" si="4"/>
        <v>35.884431092393775</v>
      </c>
      <c r="I36" s="30">
        <f t="shared" si="5"/>
        <v>31.555139309600094</v>
      </c>
      <c r="J36" s="37">
        <f t="shared" si="6"/>
        <v>39.27396475695577</v>
      </c>
      <c r="K36" s="39">
        <f t="shared" si="7"/>
        <v>31.799618945507259</v>
      </c>
      <c r="L36" s="67">
        <f t="shared" si="8"/>
        <v>33.460823254120854</v>
      </c>
      <c r="M36" s="54">
        <f t="shared" si="12"/>
        <v>-23.460823254120854</v>
      </c>
      <c r="N36" s="40">
        <f t="shared" si="12"/>
        <v>-18.460823254120854</v>
      </c>
      <c r="O36" s="40">
        <f t="shared" si="12"/>
        <v>-13.460823254120854</v>
      </c>
      <c r="P36" s="40">
        <f t="shared" si="12"/>
        <v>-8.4608232541208537</v>
      </c>
      <c r="Q36" s="40">
        <f t="shared" si="12"/>
        <v>-3.4608232541208537</v>
      </c>
      <c r="R36" s="40">
        <f t="shared" si="12"/>
        <v>1.5391767458791463</v>
      </c>
      <c r="S36" s="55">
        <f t="shared" si="12"/>
        <v>6.5391767458791463</v>
      </c>
      <c r="T36" s="54">
        <f t="shared" si="10"/>
        <v>-21.799618945507259</v>
      </c>
      <c r="U36" s="40">
        <f t="shared" si="13"/>
        <v>-16.799618945507259</v>
      </c>
      <c r="V36" s="40">
        <f t="shared" si="14"/>
        <v>-11.799618945507259</v>
      </c>
      <c r="W36" s="40">
        <f t="shared" si="15"/>
        <v>-6.7996189455072589</v>
      </c>
      <c r="X36" s="40">
        <f t="shared" si="16"/>
        <v>-1.7996189455072589</v>
      </c>
      <c r="Y36" s="40">
        <f t="shared" si="17"/>
        <v>3.2003810544927411</v>
      </c>
      <c r="Z36" s="40">
        <f t="shared" si="18"/>
        <v>8.2003810544927411</v>
      </c>
      <c r="AA36" s="40">
        <f t="shared" si="19"/>
        <v>-21.799618945507259</v>
      </c>
      <c r="AB36" s="40">
        <f t="shared" si="20"/>
        <v>-16.799618945507259</v>
      </c>
      <c r="AC36" s="40">
        <f t="shared" si="21"/>
        <v>-11.799618945507259</v>
      </c>
      <c r="AD36" s="40">
        <f t="shared" si="22"/>
        <v>-6.7996189455072589</v>
      </c>
      <c r="AE36" s="40">
        <f t="shared" si="23"/>
        <v>-1.7996189455072589</v>
      </c>
      <c r="AF36" s="40">
        <f t="shared" si="24"/>
        <v>3.2003810544927411</v>
      </c>
      <c r="AG36" s="55">
        <f t="shared" si="25"/>
        <v>8.2003810544927411</v>
      </c>
    </row>
    <row r="37" spans="3:33" ht="13.5" thickBot="1">
      <c r="C37" s="27">
        <v>0</v>
      </c>
      <c r="D37" s="15">
        <v>90</v>
      </c>
      <c r="E37" s="28">
        <f t="shared" si="1"/>
        <v>56.249065850398864</v>
      </c>
      <c r="F37" s="29">
        <f t="shared" si="2"/>
        <v>8.0000000000000018</v>
      </c>
      <c r="G37" s="28">
        <f t="shared" si="3"/>
        <v>59.982227106186762</v>
      </c>
      <c r="H37" s="29">
        <f t="shared" si="4"/>
        <v>8.0000000000000018</v>
      </c>
      <c r="I37" s="28">
        <f t="shared" si="5"/>
        <v>65.015388361974644</v>
      </c>
      <c r="J37" s="35">
        <f t="shared" si="6"/>
        <v>8.0000000000000018</v>
      </c>
      <c r="K37" s="39">
        <f t="shared" si="7"/>
        <v>58.849065850398866</v>
      </c>
      <c r="L37" s="67">
        <f t="shared" si="8"/>
        <v>8.0000000000000018</v>
      </c>
      <c r="M37" s="54">
        <f t="shared" si="12"/>
        <v>1.9999999999999982</v>
      </c>
      <c r="N37" s="40">
        <f t="shared" si="12"/>
        <v>6.9999999999999982</v>
      </c>
      <c r="O37" s="40">
        <f t="shared" si="12"/>
        <v>11.999999999999998</v>
      </c>
      <c r="P37" s="40">
        <f t="shared" si="12"/>
        <v>17</v>
      </c>
      <c r="Q37" s="40">
        <f t="shared" si="12"/>
        <v>22</v>
      </c>
      <c r="R37" s="40">
        <f t="shared" si="12"/>
        <v>27</v>
      </c>
      <c r="S37" s="55">
        <f t="shared" si="12"/>
        <v>32</v>
      </c>
      <c r="T37" s="54">
        <f t="shared" si="10"/>
        <v>-48.849065850398866</v>
      </c>
      <c r="U37" s="40">
        <f t="shared" si="13"/>
        <v>-43.849065850398866</v>
      </c>
      <c r="V37" s="40">
        <f t="shared" si="14"/>
        <v>-38.849065850398866</v>
      </c>
      <c r="W37" s="40">
        <f t="shared" si="15"/>
        <v>-33.849065850398866</v>
      </c>
      <c r="X37" s="40">
        <f t="shared" si="16"/>
        <v>-28.849065850398866</v>
      </c>
      <c r="Y37" s="40">
        <f t="shared" si="17"/>
        <v>-23.849065850398866</v>
      </c>
      <c r="Z37" s="40">
        <f t="shared" si="18"/>
        <v>-18.849065850398866</v>
      </c>
      <c r="AA37" s="40">
        <f t="shared" si="19"/>
        <v>-48.849065850398866</v>
      </c>
      <c r="AB37" s="40">
        <f t="shared" si="20"/>
        <v>-43.849065850398866</v>
      </c>
      <c r="AC37" s="40">
        <f t="shared" si="21"/>
        <v>-38.849065850398866</v>
      </c>
      <c r="AD37" s="40">
        <f t="shared" si="22"/>
        <v>-33.849065850398866</v>
      </c>
      <c r="AE37" s="40">
        <f t="shared" si="23"/>
        <v>-28.849065850398866</v>
      </c>
      <c r="AF37" s="40">
        <f t="shared" si="24"/>
        <v>-23.849065850398866</v>
      </c>
      <c r="AG37" s="55">
        <f t="shared" si="25"/>
        <v>-18.849065850398866</v>
      </c>
    </row>
    <row r="38" spans="3:33" ht="13.5" thickBot="1">
      <c r="C38" s="27">
        <v>0</v>
      </c>
      <c r="D38" s="18">
        <v>75</v>
      </c>
      <c r="E38" s="20">
        <f t="shared" si="1"/>
        <v>55.533508202469299</v>
      </c>
      <c r="F38" s="12">
        <f t="shared" si="2"/>
        <v>13.435199947152935</v>
      </c>
      <c r="G38" s="20">
        <f t="shared" si="3"/>
        <v>59.19852111083533</v>
      </c>
      <c r="H38" s="12">
        <f t="shared" si="4"/>
        <v>13.952838037357978</v>
      </c>
      <c r="I38" s="20">
        <f t="shared" si="5"/>
        <v>64.129459845490416</v>
      </c>
      <c r="J38" s="36">
        <f t="shared" si="6"/>
        <v>14.729295172665539</v>
      </c>
      <c r="K38" s="39">
        <f t="shared" si="7"/>
        <v>58.133508202469301</v>
      </c>
      <c r="L38" s="67">
        <f t="shared" si="8"/>
        <v>13.435199947152935</v>
      </c>
      <c r="M38" s="54">
        <f t="shared" si="12"/>
        <v>-3.4351999471529346</v>
      </c>
      <c r="N38" s="40">
        <f t="shared" si="12"/>
        <v>1.5648000528470654</v>
      </c>
      <c r="O38" s="40">
        <f t="shared" si="12"/>
        <v>6.5648000528470654</v>
      </c>
      <c r="P38" s="40">
        <f t="shared" si="12"/>
        <v>11.564800052847065</v>
      </c>
      <c r="Q38" s="40">
        <f t="shared" si="12"/>
        <v>16.564800052847065</v>
      </c>
      <c r="R38" s="40">
        <f t="shared" si="12"/>
        <v>21.564800052847065</v>
      </c>
      <c r="S38" s="55">
        <f t="shared" si="12"/>
        <v>26.564800052847065</v>
      </c>
      <c r="T38" s="54">
        <f t="shared" si="10"/>
        <v>-48.133508202469301</v>
      </c>
      <c r="U38" s="40">
        <f t="shared" si="13"/>
        <v>-43.133508202469301</v>
      </c>
      <c r="V38" s="40">
        <f t="shared" si="14"/>
        <v>-38.133508202469301</v>
      </c>
      <c r="W38" s="40">
        <f t="shared" si="15"/>
        <v>-33.133508202469301</v>
      </c>
      <c r="X38" s="40">
        <f t="shared" si="16"/>
        <v>-28.133508202469301</v>
      </c>
      <c r="Y38" s="40">
        <f t="shared" si="17"/>
        <v>-23.133508202469301</v>
      </c>
      <c r="Z38" s="40">
        <f t="shared" si="18"/>
        <v>-18.133508202469301</v>
      </c>
      <c r="AA38" s="40">
        <f t="shared" si="19"/>
        <v>-48.133508202469301</v>
      </c>
      <c r="AB38" s="40">
        <f t="shared" si="20"/>
        <v>-43.133508202469301</v>
      </c>
      <c r="AC38" s="40">
        <f t="shared" si="21"/>
        <v>-38.133508202469301</v>
      </c>
      <c r="AD38" s="40">
        <f t="shared" si="22"/>
        <v>-33.133508202469301</v>
      </c>
      <c r="AE38" s="40">
        <f t="shared" si="23"/>
        <v>-28.133508202469301</v>
      </c>
      <c r="AF38" s="40">
        <f t="shared" si="24"/>
        <v>-23.133508202469301</v>
      </c>
      <c r="AG38" s="55">
        <f t="shared" si="25"/>
        <v>-18.133508202469301</v>
      </c>
    </row>
    <row r="39" spans="3:33" ht="13.5" thickBot="1">
      <c r="C39" s="27">
        <v>0</v>
      </c>
      <c r="D39" s="18">
        <v>60</v>
      </c>
      <c r="E39" s="20">
        <f t="shared" si="1"/>
        <v>53.435599329872076</v>
      </c>
      <c r="F39" s="12">
        <f t="shared" si="2"/>
        <v>18.5</v>
      </c>
      <c r="G39" s="20">
        <f t="shared" si="3"/>
        <v>56.90081139322885</v>
      </c>
      <c r="H39" s="12">
        <f t="shared" si="4"/>
        <v>19.5</v>
      </c>
      <c r="I39" s="20">
        <f t="shared" si="5"/>
        <v>61.532048860370047</v>
      </c>
      <c r="J39" s="36">
        <f t="shared" si="6"/>
        <v>21.000000000000004</v>
      </c>
      <c r="K39" s="39">
        <f t="shared" si="7"/>
        <v>56.035599329872078</v>
      </c>
      <c r="L39" s="67">
        <f t="shared" si="8"/>
        <v>18.5</v>
      </c>
      <c r="M39" s="54">
        <f t="shared" si="12"/>
        <v>-8.5</v>
      </c>
      <c r="N39" s="40">
        <f t="shared" si="12"/>
        <v>-3.5</v>
      </c>
      <c r="O39" s="40">
        <f t="shared" si="12"/>
        <v>1.5</v>
      </c>
      <c r="P39" s="40">
        <f t="shared" si="12"/>
        <v>6.5</v>
      </c>
      <c r="Q39" s="40">
        <f t="shared" si="12"/>
        <v>11.5</v>
      </c>
      <c r="R39" s="40">
        <f t="shared" si="12"/>
        <v>16.5</v>
      </c>
      <c r="S39" s="55">
        <f t="shared" si="12"/>
        <v>21.5</v>
      </c>
      <c r="T39" s="54">
        <f t="shared" si="10"/>
        <v>-46.035599329872078</v>
      </c>
      <c r="U39" s="40">
        <f t="shared" si="13"/>
        <v>-41.035599329872078</v>
      </c>
      <c r="V39" s="40">
        <f t="shared" si="14"/>
        <v>-36.035599329872078</v>
      </c>
      <c r="W39" s="40">
        <f t="shared" si="15"/>
        <v>-31.035599329872078</v>
      </c>
      <c r="X39" s="40">
        <f t="shared" si="16"/>
        <v>-26.035599329872078</v>
      </c>
      <c r="Y39" s="40">
        <f t="shared" si="17"/>
        <v>-21.035599329872078</v>
      </c>
      <c r="Z39" s="40">
        <f t="shared" si="18"/>
        <v>-16.035599329872078</v>
      </c>
      <c r="AA39" s="40">
        <f t="shared" si="19"/>
        <v>-46.035599329872078</v>
      </c>
      <c r="AB39" s="40">
        <f t="shared" si="20"/>
        <v>-41.035599329872078</v>
      </c>
      <c r="AC39" s="40">
        <f t="shared" si="21"/>
        <v>-36.035599329872078</v>
      </c>
      <c r="AD39" s="40">
        <f t="shared" si="22"/>
        <v>-31.035599329872078</v>
      </c>
      <c r="AE39" s="40">
        <f t="shared" si="23"/>
        <v>-26.035599329872078</v>
      </c>
      <c r="AF39" s="40">
        <f t="shared" si="24"/>
        <v>-21.035599329872078</v>
      </c>
      <c r="AG39" s="55">
        <f t="shared" si="25"/>
        <v>-16.035599329872078</v>
      </c>
    </row>
    <row r="40" spans="3:33" ht="13.5" thickBot="1">
      <c r="C40" s="27">
        <v>0</v>
      </c>
      <c r="D40" s="18">
        <v>45</v>
      </c>
      <c r="E40" s="20">
        <f t="shared" si="1"/>
        <v>50.098308255316361</v>
      </c>
      <c r="F40" s="12">
        <f t="shared" si="2"/>
        <v>22.849242404917497</v>
      </c>
      <c r="G40" s="20">
        <f t="shared" si="3"/>
        <v>53.245683073477352</v>
      </c>
      <c r="H40" s="12">
        <f t="shared" si="4"/>
        <v>24.263455967290593</v>
      </c>
      <c r="I40" s="20">
        <f t="shared" si="5"/>
        <v>57.400164672824879</v>
      </c>
      <c r="J40" s="36">
        <f t="shared" si="6"/>
        <v>26.384776310850238</v>
      </c>
      <c r="K40" s="39">
        <f t="shared" si="7"/>
        <v>52.698308255316363</v>
      </c>
      <c r="L40" s="67">
        <f t="shared" si="8"/>
        <v>22.849242404917497</v>
      </c>
      <c r="M40" s="54">
        <f t="shared" si="12"/>
        <v>-12.849242404917497</v>
      </c>
      <c r="N40" s="40">
        <f t="shared" si="12"/>
        <v>-7.8492424049174971</v>
      </c>
      <c r="O40" s="40">
        <f t="shared" si="12"/>
        <v>-2.8492424049174971</v>
      </c>
      <c r="P40" s="40">
        <f t="shared" si="12"/>
        <v>2.1507575950825029</v>
      </c>
      <c r="Q40" s="40">
        <f t="shared" si="12"/>
        <v>7.1507575950825029</v>
      </c>
      <c r="R40" s="40">
        <f t="shared" si="12"/>
        <v>12.150757595082503</v>
      </c>
      <c r="S40" s="55">
        <f t="shared" si="12"/>
        <v>17.150757595082503</v>
      </c>
      <c r="T40" s="54">
        <f t="shared" si="10"/>
        <v>-42.698308255316363</v>
      </c>
      <c r="U40" s="40">
        <f t="shared" si="13"/>
        <v>-37.698308255316363</v>
      </c>
      <c r="V40" s="40">
        <f t="shared" si="14"/>
        <v>-32.698308255316363</v>
      </c>
      <c r="W40" s="40">
        <f t="shared" si="15"/>
        <v>-27.698308255316363</v>
      </c>
      <c r="X40" s="40">
        <f t="shared" si="16"/>
        <v>-22.698308255316363</v>
      </c>
      <c r="Y40" s="40">
        <f t="shared" si="17"/>
        <v>-17.698308255316363</v>
      </c>
      <c r="Z40" s="40">
        <f t="shared" si="18"/>
        <v>-12.698308255316363</v>
      </c>
      <c r="AA40" s="40">
        <f t="shared" si="19"/>
        <v>-42.698308255316363</v>
      </c>
      <c r="AB40" s="40">
        <f t="shared" si="20"/>
        <v>-37.698308255316363</v>
      </c>
      <c r="AC40" s="40">
        <f t="shared" si="21"/>
        <v>-32.698308255316363</v>
      </c>
      <c r="AD40" s="40">
        <f t="shared" si="22"/>
        <v>-27.698308255316363</v>
      </c>
      <c r="AE40" s="40">
        <f t="shared" si="23"/>
        <v>-22.698308255316363</v>
      </c>
      <c r="AF40" s="40">
        <f t="shared" si="24"/>
        <v>-17.698308255316363</v>
      </c>
      <c r="AG40" s="55">
        <f t="shared" si="25"/>
        <v>-12.698308255316363</v>
      </c>
    </row>
    <row r="41" spans="3:33" ht="13.5" thickBot="1">
      <c r="C41" s="27">
        <v>0</v>
      </c>
      <c r="D41" s="18">
        <v>30</v>
      </c>
      <c r="E41" s="20">
        <f t="shared" si="1"/>
        <v>45.749065850398864</v>
      </c>
      <c r="F41" s="12">
        <f t="shared" si="2"/>
        <v>26.186533479473212</v>
      </c>
      <c r="G41" s="20">
        <f t="shared" si="3"/>
        <v>48.482227106186762</v>
      </c>
      <c r="H41" s="12">
        <f t="shared" si="4"/>
        <v>27.918584287042091</v>
      </c>
      <c r="I41" s="20">
        <f t="shared" si="5"/>
        <v>52.015388361974644</v>
      </c>
      <c r="J41" s="36">
        <f t="shared" si="6"/>
        <v>30.516660498395407</v>
      </c>
      <c r="K41" s="39">
        <f t="shared" si="7"/>
        <v>48.349065850398866</v>
      </c>
      <c r="L41" s="67">
        <f t="shared" si="8"/>
        <v>26.186533479473212</v>
      </c>
      <c r="M41" s="54">
        <f t="shared" si="12"/>
        <v>-16.186533479473212</v>
      </c>
      <c r="N41" s="40">
        <f t="shared" si="12"/>
        <v>-11.186533479473212</v>
      </c>
      <c r="O41" s="40">
        <f t="shared" si="12"/>
        <v>-6.1865334794732121</v>
      </c>
      <c r="P41" s="40">
        <f t="shared" si="12"/>
        <v>-1.1865334794732121</v>
      </c>
      <c r="Q41" s="40">
        <f t="shared" si="12"/>
        <v>3.8134665205267879</v>
      </c>
      <c r="R41" s="40">
        <f t="shared" si="12"/>
        <v>8.8134665205267879</v>
      </c>
      <c r="S41" s="55">
        <f t="shared" si="12"/>
        <v>13.813466520526788</v>
      </c>
      <c r="T41" s="54">
        <f t="shared" si="10"/>
        <v>-38.349065850398866</v>
      </c>
      <c r="U41" s="40">
        <f t="shared" si="13"/>
        <v>-33.349065850398866</v>
      </c>
      <c r="V41" s="40">
        <f t="shared" si="14"/>
        <v>-28.349065850398866</v>
      </c>
      <c r="W41" s="40">
        <f t="shared" si="15"/>
        <v>-23.349065850398866</v>
      </c>
      <c r="X41" s="40">
        <f t="shared" si="16"/>
        <v>-18.349065850398866</v>
      </c>
      <c r="Y41" s="40">
        <f t="shared" si="17"/>
        <v>-13.349065850398866</v>
      </c>
      <c r="Z41" s="40">
        <f t="shared" si="18"/>
        <v>-8.3490658503988655</v>
      </c>
      <c r="AA41" s="40">
        <f t="shared" si="19"/>
        <v>-38.349065850398866</v>
      </c>
      <c r="AB41" s="40">
        <f t="shared" si="20"/>
        <v>-33.349065850398866</v>
      </c>
      <c r="AC41" s="40">
        <f t="shared" si="21"/>
        <v>-28.349065850398866</v>
      </c>
      <c r="AD41" s="40">
        <f t="shared" si="22"/>
        <v>-23.349065850398866</v>
      </c>
      <c r="AE41" s="40">
        <f t="shared" si="23"/>
        <v>-18.349065850398866</v>
      </c>
      <c r="AF41" s="40">
        <f t="shared" si="24"/>
        <v>-13.349065850398866</v>
      </c>
      <c r="AG41" s="55">
        <f t="shared" si="25"/>
        <v>-8.3490658503988655</v>
      </c>
    </row>
    <row r="42" spans="3:33" ht="13.5" thickBot="1">
      <c r="C42" s="27">
        <v>0</v>
      </c>
      <c r="D42" s="18">
        <v>15</v>
      </c>
      <c r="E42" s="20">
        <f t="shared" si="1"/>
        <v>40.684265797551802</v>
      </c>
      <c r="F42" s="12">
        <f t="shared" si="2"/>
        <v>28.284442352070435</v>
      </c>
      <c r="G42" s="20">
        <f t="shared" si="3"/>
        <v>42.93506514354474</v>
      </c>
      <c r="H42" s="12">
        <f t="shared" si="4"/>
        <v>30.216294004648571</v>
      </c>
      <c r="I42" s="20">
        <f t="shared" si="5"/>
        <v>45.744683534640181</v>
      </c>
      <c r="J42" s="36">
        <f t="shared" si="6"/>
        <v>33.114071483515772</v>
      </c>
      <c r="K42" s="39">
        <f t="shared" si="7"/>
        <v>43.284265797551804</v>
      </c>
      <c r="L42" s="67">
        <f t="shared" si="8"/>
        <v>28.284442352070435</v>
      </c>
      <c r="M42" s="54">
        <f t="shared" si="12"/>
        <v>-18.284442352070435</v>
      </c>
      <c r="N42" s="40">
        <f t="shared" si="12"/>
        <v>-13.284442352070435</v>
      </c>
      <c r="O42" s="40">
        <f t="shared" si="12"/>
        <v>-8.2844423520704353</v>
      </c>
      <c r="P42" s="40">
        <f t="shared" si="12"/>
        <v>-3.2844423520704353</v>
      </c>
      <c r="Q42" s="40">
        <f t="shared" si="12"/>
        <v>1.7155576479295647</v>
      </c>
      <c r="R42" s="40">
        <f t="shared" si="12"/>
        <v>6.7155576479295647</v>
      </c>
      <c r="S42" s="55">
        <f t="shared" si="12"/>
        <v>11.715557647929565</v>
      </c>
      <c r="T42" s="54">
        <f t="shared" si="10"/>
        <v>-33.284265797551804</v>
      </c>
      <c r="U42" s="40">
        <f t="shared" si="13"/>
        <v>-28.284265797551804</v>
      </c>
      <c r="V42" s="40">
        <f t="shared" si="14"/>
        <v>-23.284265797551804</v>
      </c>
      <c r="W42" s="40">
        <f t="shared" si="15"/>
        <v>-18.284265797551804</v>
      </c>
      <c r="X42" s="40">
        <f t="shared" si="16"/>
        <v>-13.284265797551804</v>
      </c>
      <c r="Y42" s="40">
        <f t="shared" si="17"/>
        <v>-8.2842657975518037</v>
      </c>
      <c r="Z42" s="40">
        <f t="shared" si="18"/>
        <v>-3.2842657975518037</v>
      </c>
      <c r="AA42" s="40">
        <f t="shared" si="19"/>
        <v>-33.284265797551804</v>
      </c>
      <c r="AB42" s="40">
        <f t="shared" si="20"/>
        <v>-28.284265797551804</v>
      </c>
      <c r="AC42" s="40">
        <f t="shared" si="21"/>
        <v>-23.284265797551804</v>
      </c>
      <c r="AD42" s="40">
        <f t="shared" si="22"/>
        <v>-18.284265797551804</v>
      </c>
      <c r="AE42" s="40">
        <f t="shared" si="23"/>
        <v>-13.284265797551804</v>
      </c>
      <c r="AF42" s="40">
        <f t="shared" si="24"/>
        <v>-8.2842657975518037</v>
      </c>
      <c r="AG42" s="55">
        <f t="shared" si="25"/>
        <v>-3.2842657975518037</v>
      </c>
    </row>
    <row r="43" spans="3:33" ht="13.5" thickBot="1">
      <c r="C43" s="27">
        <v>0</v>
      </c>
      <c r="D43" s="19">
        <v>0</v>
      </c>
      <c r="E43" s="30">
        <f t="shared" si="1"/>
        <v>35.249065850398864</v>
      </c>
      <c r="F43" s="31">
        <f t="shared" si="2"/>
        <v>29</v>
      </c>
      <c r="G43" s="30">
        <f t="shared" si="3"/>
        <v>36.982227106186762</v>
      </c>
      <c r="H43" s="31">
        <f t="shared" si="4"/>
        <v>31</v>
      </c>
      <c r="I43" s="30">
        <f t="shared" si="5"/>
        <v>39.015388361974644</v>
      </c>
      <c r="J43" s="37">
        <f t="shared" si="6"/>
        <v>34</v>
      </c>
      <c r="K43" s="39">
        <f t="shared" si="7"/>
        <v>37.849065850398866</v>
      </c>
      <c r="L43" s="67">
        <f t="shared" si="8"/>
        <v>29</v>
      </c>
      <c r="M43" s="56">
        <f t="shared" si="12"/>
        <v>-19</v>
      </c>
      <c r="N43" s="57">
        <f t="shared" si="12"/>
        <v>-14</v>
      </c>
      <c r="O43" s="57">
        <f t="shared" si="12"/>
        <v>-9</v>
      </c>
      <c r="P43" s="57">
        <f t="shared" si="12"/>
        <v>-4</v>
      </c>
      <c r="Q43" s="57">
        <f t="shared" si="12"/>
        <v>1</v>
      </c>
      <c r="R43" s="57">
        <f t="shared" si="12"/>
        <v>6</v>
      </c>
      <c r="S43" s="58">
        <f t="shared" si="12"/>
        <v>11</v>
      </c>
      <c r="T43" s="56">
        <f t="shared" si="10"/>
        <v>-27.849065850398866</v>
      </c>
      <c r="U43" s="57">
        <f t="shared" si="13"/>
        <v>-22.849065850398866</v>
      </c>
      <c r="V43" s="57">
        <f t="shared" si="14"/>
        <v>-17.849065850398866</v>
      </c>
      <c r="W43" s="57">
        <f t="shared" si="15"/>
        <v>-12.849065850398866</v>
      </c>
      <c r="X43" s="57">
        <f t="shared" si="16"/>
        <v>-7.8490658503988655</v>
      </c>
      <c r="Y43" s="57">
        <f t="shared" si="17"/>
        <v>-2.8490658503988655</v>
      </c>
      <c r="Z43" s="57">
        <f t="shared" si="18"/>
        <v>2.1509341496011345</v>
      </c>
      <c r="AA43" s="57">
        <f t="shared" si="19"/>
        <v>-27.849065850398866</v>
      </c>
      <c r="AB43" s="57">
        <f t="shared" si="20"/>
        <v>-22.849065850398866</v>
      </c>
      <c r="AC43" s="57">
        <f t="shared" si="21"/>
        <v>-17.849065850398866</v>
      </c>
      <c r="AD43" s="57">
        <f t="shared" si="22"/>
        <v>-12.849065850398866</v>
      </c>
      <c r="AE43" s="57">
        <f t="shared" si="23"/>
        <v>-7.8490658503988655</v>
      </c>
      <c r="AF43" s="57">
        <f t="shared" si="24"/>
        <v>-2.8490658503988655</v>
      </c>
      <c r="AG43" s="58">
        <f t="shared" si="25"/>
        <v>2.1509341496011345</v>
      </c>
    </row>
    <row r="44" spans="3:33" ht="13.5" thickBot="1">
      <c r="K44" s="2">
        <v>80</v>
      </c>
      <c r="L44" s="2">
        <v>30</v>
      </c>
      <c r="M44" s="56">
        <f t="shared" si="12"/>
        <v>-20</v>
      </c>
      <c r="N44" s="57">
        <f t="shared" si="12"/>
        <v>-15</v>
      </c>
      <c r="O44" s="57">
        <f t="shared" si="12"/>
        <v>-10</v>
      </c>
      <c r="P44" s="57">
        <f t="shared" si="12"/>
        <v>-5</v>
      </c>
      <c r="Q44" s="57">
        <f t="shared" si="12"/>
        <v>0</v>
      </c>
      <c r="R44" s="57">
        <f t="shared" si="12"/>
        <v>5</v>
      </c>
      <c r="S44" s="58">
        <f t="shared" si="12"/>
        <v>10</v>
      </c>
      <c r="T44" s="56">
        <f t="shared" ref="T44:T60" si="26">M$15-$K44</f>
        <v>-70</v>
      </c>
      <c r="U44" s="57">
        <f t="shared" ref="U44:U60" si="27">N$15-$K44</f>
        <v>-65</v>
      </c>
      <c r="V44" s="57">
        <f t="shared" ref="V44:V60" si="28">O$15-$K44</f>
        <v>-60</v>
      </c>
      <c r="W44" s="57">
        <f t="shared" ref="W44:W60" si="29">P$15-$K44</f>
        <v>-55</v>
      </c>
      <c r="X44" s="57">
        <f t="shared" ref="X44:X60" si="30">Q$15-$K44</f>
        <v>-50</v>
      </c>
      <c r="Y44" s="57">
        <f t="shared" ref="Y44:Y60" si="31">R$15-$K44</f>
        <v>-45</v>
      </c>
      <c r="Z44" s="57">
        <f t="shared" ref="Z44:Z60" si="32">S$15-$K44</f>
        <v>-40</v>
      </c>
      <c r="AA44" s="57">
        <f t="shared" ref="AA44:AA60" si="33">T$15-$K44</f>
        <v>-70</v>
      </c>
      <c r="AB44" s="57">
        <f t="shared" ref="AB44:AB60" si="34">U$15-$K44</f>
        <v>-65</v>
      </c>
      <c r="AC44" s="57">
        <f t="shared" ref="AC44:AC60" si="35">V$15-$K44</f>
        <v>-60</v>
      </c>
      <c r="AD44" s="57">
        <f t="shared" ref="AD44:AD60" si="36">W$15-$K44</f>
        <v>-55</v>
      </c>
      <c r="AE44" s="57">
        <f t="shared" ref="AE44:AE60" si="37">X$15-$K44</f>
        <v>-50</v>
      </c>
      <c r="AF44" s="57">
        <f t="shared" ref="AF44:AF60" si="38">Y$15-$K44</f>
        <v>-45</v>
      </c>
      <c r="AG44" s="58">
        <f t="shared" ref="AG44:AG60" si="39">Z$15-$K44</f>
        <v>-40</v>
      </c>
    </row>
    <row r="45" spans="3:33" ht="13.5" thickBot="1">
      <c r="K45" s="2">
        <v>75</v>
      </c>
      <c r="L45" s="2">
        <v>25</v>
      </c>
      <c r="M45" s="56">
        <f t="shared" si="12"/>
        <v>-15</v>
      </c>
      <c r="N45" s="57">
        <f t="shared" si="12"/>
        <v>-10</v>
      </c>
      <c r="O45" s="57">
        <f t="shared" si="12"/>
        <v>-5</v>
      </c>
      <c r="P45" s="57">
        <f t="shared" si="12"/>
        <v>0</v>
      </c>
      <c r="Q45" s="57">
        <f t="shared" si="12"/>
        <v>5</v>
      </c>
      <c r="R45" s="57">
        <f t="shared" si="12"/>
        <v>10</v>
      </c>
      <c r="S45" s="58">
        <f t="shared" si="12"/>
        <v>15</v>
      </c>
      <c r="T45" s="56">
        <f t="shared" si="26"/>
        <v>-65</v>
      </c>
      <c r="U45" s="57">
        <f t="shared" si="27"/>
        <v>-60</v>
      </c>
      <c r="V45" s="57">
        <f t="shared" si="28"/>
        <v>-55</v>
      </c>
      <c r="W45" s="57">
        <f t="shared" si="29"/>
        <v>-50</v>
      </c>
      <c r="X45" s="57">
        <f t="shared" si="30"/>
        <v>-45</v>
      </c>
      <c r="Y45" s="57">
        <f t="shared" si="31"/>
        <v>-40</v>
      </c>
      <c r="Z45" s="57">
        <f t="shared" si="32"/>
        <v>-35</v>
      </c>
      <c r="AA45" s="57">
        <f t="shared" si="33"/>
        <v>-65</v>
      </c>
      <c r="AB45" s="57">
        <f t="shared" si="34"/>
        <v>-60</v>
      </c>
      <c r="AC45" s="57">
        <f t="shared" si="35"/>
        <v>-55</v>
      </c>
      <c r="AD45" s="57">
        <f t="shared" si="36"/>
        <v>-50</v>
      </c>
      <c r="AE45" s="57">
        <f t="shared" si="37"/>
        <v>-45</v>
      </c>
      <c r="AF45" s="57">
        <f t="shared" si="38"/>
        <v>-40</v>
      </c>
      <c r="AG45" s="58">
        <f t="shared" si="39"/>
        <v>-35</v>
      </c>
    </row>
    <row r="46" spans="3:33" ht="13.5" thickBot="1">
      <c r="K46" s="2">
        <v>70</v>
      </c>
      <c r="L46" s="2">
        <v>20</v>
      </c>
      <c r="M46" s="56">
        <f t="shared" si="12"/>
        <v>-10</v>
      </c>
      <c r="N46" s="57">
        <f t="shared" si="12"/>
        <v>-5</v>
      </c>
      <c r="O46" s="57">
        <f t="shared" si="12"/>
        <v>0</v>
      </c>
      <c r="P46" s="57">
        <f t="shared" si="12"/>
        <v>5</v>
      </c>
      <c r="Q46" s="57">
        <f t="shared" si="12"/>
        <v>10</v>
      </c>
      <c r="R46" s="57">
        <f t="shared" si="12"/>
        <v>15</v>
      </c>
      <c r="S46" s="58">
        <f t="shared" si="12"/>
        <v>20</v>
      </c>
      <c r="T46" s="56">
        <f t="shared" si="26"/>
        <v>-60</v>
      </c>
      <c r="U46" s="57">
        <f t="shared" si="27"/>
        <v>-55</v>
      </c>
      <c r="V46" s="57">
        <f t="shared" si="28"/>
        <v>-50</v>
      </c>
      <c r="W46" s="57">
        <f t="shared" si="29"/>
        <v>-45</v>
      </c>
      <c r="X46" s="57">
        <f t="shared" si="30"/>
        <v>-40</v>
      </c>
      <c r="Y46" s="57">
        <f t="shared" si="31"/>
        <v>-35</v>
      </c>
      <c r="Z46" s="57">
        <f t="shared" si="32"/>
        <v>-30</v>
      </c>
      <c r="AA46" s="57">
        <f t="shared" si="33"/>
        <v>-60</v>
      </c>
      <c r="AB46" s="57">
        <f t="shared" si="34"/>
        <v>-55</v>
      </c>
      <c r="AC46" s="57">
        <f t="shared" si="35"/>
        <v>-50</v>
      </c>
      <c r="AD46" s="57">
        <f t="shared" si="36"/>
        <v>-45</v>
      </c>
      <c r="AE46" s="57">
        <f t="shared" si="37"/>
        <v>-40</v>
      </c>
      <c r="AF46" s="57">
        <f t="shared" si="38"/>
        <v>-35</v>
      </c>
      <c r="AG46" s="58">
        <f t="shared" si="39"/>
        <v>-30</v>
      </c>
    </row>
    <row r="47" spans="3:33" ht="13.5" thickBot="1">
      <c r="K47" s="2">
        <v>65</v>
      </c>
      <c r="L47" s="2">
        <v>15</v>
      </c>
      <c r="M47" s="56">
        <f t="shared" si="12"/>
        <v>-5</v>
      </c>
      <c r="N47" s="57">
        <f t="shared" si="12"/>
        <v>0</v>
      </c>
      <c r="O47" s="57">
        <f t="shared" si="12"/>
        <v>5</v>
      </c>
      <c r="P47" s="57">
        <f t="shared" si="12"/>
        <v>10</v>
      </c>
      <c r="Q47" s="57">
        <f t="shared" si="12"/>
        <v>15</v>
      </c>
      <c r="R47" s="57">
        <f t="shared" si="12"/>
        <v>20</v>
      </c>
      <c r="S47" s="58">
        <f t="shared" si="12"/>
        <v>25</v>
      </c>
      <c r="T47" s="56">
        <f t="shared" si="26"/>
        <v>-55</v>
      </c>
      <c r="U47" s="57">
        <f t="shared" si="27"/>
        <v>-50</v>
      </c>
      <c r="V47" s="57">
        <f t="shared" si="28"/>
        <v>-45</v>
      </c>
      <c r="W47" s="57">
        <f t="shared" si="29"/>
        <v>-40</v>
      </c>
      <c r="X47" s="57">
        <f t="shared" si="30"/>
        <v>-35</v>
      </c>
      <c r="Y47" s="57">
        <f t="shared" si="31"/>
        <v>-30</v>
      </c>
      <c r="Z47" s="57">
        <f t="shared" si="32"/>
        <v>-25</v>
      </c>
      <c r="AA47" s="57">
        <f t="shared" si="33"/>
        <v>-55</v>
      </c>
      <c r="AB47" s="57">
        <f t="shared" si="34"/>
        <v>-50</v>
      </c>
      <c r="AC47" s="57">
        <f t="shared" si="35"/>
        <v>-45</v>
      </c>
      <c r="AD47" s="57">
        <f t="shared" si="36"/>
        <v>-40</v>
      </c>
      <c r="AE47" s="57">
        <f t="shared" si="37"/>
        <v>-35</v>
      </c>
      <c r="AF47" s="57">
        <f t="shared" si="38"/>
        <v>-30</v>
      </c>
      <c r="AG47" s="58">
        <f t="shared" si="39"/>
        <v>-25</v>
      </c>
    </row>
    <row r="48" spans="3:33" ht="13.5" thickBot="1">
      <c r="K48" s="2">
        <v>60</v>
      </c>
      <c r="L48" s="2">
        <v>10</v>
      </c>
      <c r="M48" s="56">
        <f t="shared" ref="M48:S50" si="40">M$15-$L48</f>
        <v>0</v>
      </c>
      <c r="N48" s="57">
        <f t="shared" si="40"/>
        <v>5</v>
      </c>
      <c r="O48" s="57">
        <f t="shared" si="40"/>
        <v>10</v>
      </c>
      <c r="P48" s="57">
        <f t="shared" si="40"/>
        <v>15</v>
      </c>
      <c r="Q48" s="57">
        <f t="shared" si="40"/>
        <v>20</v>
      </c>
      <c r="R48" s="57">
        <f t="shared" si="40"/>
        <v>25</v>
      </c>
      <c r="S48" s="58">
        <f t="shared" si="40"/>
        <v>30</v>
      </c>
      <c r="T48" s="56">
        <f t="shared" si="26"/>
        <v>-50</v>
      </c>
      <c r="U48" s="57">
        <f t="shared" si="27"/>
        <v>-45</v>
      </c>
      <c r="V48" s="57">
        <f t="shared" si="28"/>
        <v>-40</v>
      </c>
      <c r="W48" s="57">
        <f t="shared" si="29"/>
        <v>-35</v>
      </c>
      <c r="X48" s="57">
        <f t="shared" si="30"/>
        <v>-30</v>
      </c>
      <c r="Y48" s="57">
        <f t="shared" si="31"/>
        <v>-25</v>
      </c>
      <c r="Z48" s="57">
        <f t="shared" si="32"/>
        <v>-20</v>
      </c>
      <c r="AA48" s="57">
        <f t="shared" si="33"/>
        <v>-50</v>
      </c>
      <c r="AB48" s="57">
        <f t="shared" si="34"/>
        <v>-45</v>
      </c>
      <c r="AC48" s="57">
        <f t="shared" si="35"/>
        <v>-40</v>
      </c>
      <c r="AD48" s="57">
        <f t="shared" si="36"/>
        <v>-35</v>
      </c>
      <c r="AE48" s="57">
        <f t="shared" si="37"/>
        <v>-30</v>
      </c>
      <c r="AF48" s="57">
        <f t="shared" si="38"/>
        <v>-25</v>
      </c>
      <c r="AG48" s="58">
        <f t="shared" si="39"/>
        <v>-20</v>
      </c>
    </row>
    <row r="49" spans="11:33" ht="13.5" thickBot="1">
      <c r="K49" s="2">
        <v>55</v>
      </c>
      <c r="L49" s="2">
        <v>5</v>
      </c>
      <c r="M49" s="56">
        <f t="shared" si="40"/>
        <v>5</v>
      </c>
      <c r="N49" s="57">
        <f t="shared" si="40"/>
        <v>10</v>
      </c>
      <c r="O49" s="57">
        <f t="shared" si="40"/>
        <v>15</v>
      </c>
      <c r="P49" s="57">
        <f t="shared" si="40"/>
        <v>20</v>
      </c>
      <c r="Q49" s="57">
        <f t="shared" si="40"/>
        <v>25</v>
      </c>
      <c r="R49" s="57">
        <f t="shared" si="40"/>
        <v>30</v>
      </c>
      <c r="S49" s="58">
        <f t="shared" si="40"/>
        <v>35</v>
      </c>
      <c r="T49" s="56">
        <f t="shared" si="26"/>
        <v>-45</v>
      </c>
      <c r="U49" s="57">
        <f t="shared" si="27"/>
        <v>-40</v>
      </c>
      <c r="V49" s="57">
        <f t="shared" si="28"/>
        <v>-35</v>
      </c>
      <c r="W49" s="57">
        <f t="shared" si="29"/>
        <v>-30</v>
      </c>
      <c r="X49" s="57">
        <f t="shared" si="30"/>
        <v>-25</v>
      </c>
      <c r="Y49" s="57">
        <f t="shared" si="31"/>
        <v>-20</v>
      </c>
      <c r="Z49" s="57">
        <f t="shared" si="32"/>
        <v>-15</v>
      </c>
      <c r="AA49" s="57">
        <f t="shared" si="33"/>
        <v>-45</v>
      </c>
      <c r="AB49" s="57">
        <f t="shared" si="34"/>
        <v>-40</v>
      </c>
      <c r="AC49" s="57">
        <f t="shared" si="35"/>
        <v>-35</v>
      </c>
      <c r="AD49" s="57">
        <f t="shared" si="36"/>
        <v>-30</v>
      </c>
      <c r="AE49" s="57">
        <f t="shared" si="37"/>
        <v>-25</v>
      </c>
      <c r="AF49" s="57">
        <f t="shared" si="38"/>
        <v>-20</v>
      </c>
      <c r="AG49" s="58">
        <f t="shared" si="39"/>
        <v>-15</v>
      </c>
    </row>
    <row r="50" spans="11:33" ht="13.5" thickBot="1">
      <c r="K50" s="2">
        <v>50</v>
      </c>
      <c r="L50" s="2">
        <v>0</v>
      </c>
      <c r="M50" s="56">
        <f t="shared" si="40"/>
        <v>10</v>
      </c>
      <c r="N50" s="57">
        <f t="shared" si="40"/>
        <v>15</v>
      </c>
      <c r="O50" s="57">
        <f t="shared" si="40"/>
        <v>20</v>
      </c>
      <c r="P50" s="57">
        <f t="shared" si="40"/>
        <v>25</v>
      </c>
      <c r="Q50" s="57">
        <f t="shared" si="40"/>
        <v>30</v>
      </c>
      <c r="R50" s="57">
        <f t="shared" si="40"/>
        <v>35</v>
      </c>
      <c r="S50" s="58">
        <f t="shared" si="40"/>
        <v>40</v>
      </c>
      <c r="T50" s="56">
        <f t="shared" si="26"/>
        <v>-40</v>
      </c>
      <c r="U50" s="57">
        <f t="shared" si="27"/>
        <v>-35</v>
      </c>
      <c r="V50" s="57">
        <f t="shared" si="28"/>
        <v>-30</v>
      </c>
      <c r="W50" s="57">
        <f t="shared" si="29"/>
        <v>-25</v>
      </c>
      <c r="X50" s="57">
        <f t="shared" si="30"/>
        <v>-20</v>
      </c>
      <c r="Y50" s="57">
        <f t="shared" si="31"/>
        <v>-15</v>
      </c>
      <c r="Z50" s="57">
        <f t="shared" si="32"/>
        <v>-10</v>
      </c>
      <c r="AA50" s="57">
        <f t="shared" si="33"/>
        <v>-40</v>
      </c>
      <c r="AB50" s="57">
        <f t="shared" si="34"/>
        <v>-35</v>
      </c>
      <c r="AC50" s="57">
        <f t="shared" si="35"/>
        <v>-30</v>
      </c>
      <c r="AD50" s="57">
        <f t="shared" si="36"/>
        <v>-25</v>
      </c>
      <c r="AE50" s="57">
        <f t="shared" si="37"/>
        <v>-20</v>
      </c>
      <c r="AF50" s="57">
        <f t="shared" si="38"/>
        <v>-15</v>
      </c>
      <c r="AG50" s="58">
        <f t="shared" si="39"/>
        <v>-10</v>
      </c>
    </row>
    <row r="51" spans="11:33" ht="13.5" thickBot="1">
      <c r="K51" s="2">
        <v>45</v>
      </c>
      <c r="T51" s="56">
        <f t="shared" si="26"/>
        <v>-35</v>
      </c>
      <c r="U51" s="57">
        <f t="shared" si="27"/>
        <v>-30</v>
      </c>
      <c r="V51" s="57">
        <f t="shared" si="28"/>
        <v>-25</v>
      </c>
      <c r="W51" s="57">
        <f t="shared" si="29"/>
        <v>-20</v>
      </c>
      <c r="X51" s="57">
        <f t="shared" si="30"/>
        <v>-15</v>
      </c>
      <c r="Y51" s="57">
        <f t="shared" si="31"/>
        <v>-10</v>
      </c>
      <c r="Z51" s="57">
        <f t="shared" si="32"/>
        <v>-5</v>
      </c>
      <c r="AA51" s="57">
        <f t="shared" si="33"/>
        <v>-35</v>
      </c>
      <c r="AB51" s="57">
        <f t="shared" si="34"/>
        <v>-30</v>
      </c>
      <c r="AC51" s="57">
        <f t="shared" si="35"/>
        <v>-25</v>
      </c>
      <c r="AD51" s="57">
        <f t="shared" si="36"/>
        <v>-20</v>
      </c>
      <c r="AE51" s="57">
        <f t="shared" si="37"/>
        <v>-15</v>
      </c>
      <c r="AF51" s="57">
        <f t="shared" si="38"/>
        <v>-10</v>
      </c>
      <c r="AG51" s="58">
        <f t="shared" si="39"/>
        <v>-5</v>
      </c>
    </row>
    <row r="52" spans="11:33" ht="13.5" thickBot="1">
      <c r="K52" s="2">
        <v>40</v>
      </c>
      <c r="T52" s="56">
        <f t="shared" si="26"/>
        <v>-30</v>
      </c>
      <c r="U52" s="57">
        <f t="shared" si="27"/>
        <v>-25</v>
      </c>
      <c r="V52" s="57">
        <f t="shared" si="28"/>
        <v>-20</v>
      </c>
      <c r="W52" s="57">
        <f t="shared" si="29"/>
        <v>-15</v>
      </c>
      <c r="X52" s="57">
        <f t="shared" si="30"/>
        <v>-10</v>
      </c>
      <c r="Y52" s="57">
        <f t="shared" si="31"/>
        <v>-5</v>
      </c>
      <c r="Z52" s="57">
        <f t="shared" si="32"/>
        <v>0</v>
      </c>
      <c r="AA52" s="57">
        <f t="shared" si="33"/>
        <v>-30</v>
      </c>
      <c r="AB52" s="57">
        <f t="shared" si="34"/>
        <v>-25</v>
      </c>
      <c r="AC52" s="57">
        <f t="shared" si="35"/>
        <v>-20</v>
      </c>
      <c r="AD52" s="57">
        <f t="shared" si="36"/>
        <v>-15</v>
      </c>
      <c r="AE52" s="57">
        <f t="shared" si="37"/>
        <v>-10</v>
      </c>
      <c r="AF52" s="57">
        <f t="shared" si="38"/>
        <v>-5</v>
      </c>
      <c r="AG52" s="58">
        <f t="shared" si="39"/>
        <v>0</v>
      </c>
    </row>
    <row r="53" spans="11:33" ht="13.5" thickBot="1">
      <c r="K53" s="2">
        <v>35</v>
      </c>
      <c r="T53" s="56">
        <f t="shared" si="26"/>
        <v>-25</v>
      </c>
      <c r="U53" s="57">
        <f t="shared" si="27"/>
        <v>-20</v>
      </c>
      <c r="V53" s="57">
        <f t="shared" si="28"/>
        <v>-15</v>
      </c>
      <c r="W53" s="57">
        <f t="shared" si="29"/>
        <v>-10</v>
      </c>
      <c r="X53" s="57">
        <f t="shared" si="30"/>
        <v>-5</v>
      </c>
      <c r="Y53" s="57">
        <f t="shared" si="31"/>
        <v>0</v>
      </c>
      <c r="Z53" s="57">
        <f t="shared" si="32"/>
        <v>5</v>
      </c>
      <c r="AA53" s="57">
        <f t="shared" si="33"/>
        <v>-25</v>
      </c>
      <c r="AB53" s="57">
        <f t="shared" si="34"/>
        <v>-20</v>
      </c>
      <c r="AC53" s="57">
        <f t="shared" si="35"/>
        <v>-15</v>
      </c>
      <c r="AD53" s="57">
        <f t="shared" si="36"/>
        <v>-10</v>
      </c>
      <c r="AE53" s="57">
        <f t="shared" si="37"/>
        <v>-5</v>
      </c>
      <c r="AF53" s="57">
        <f t="shared" si="38"/>
        <v>0</v>
      </c>
      <c r="AG53" s="58">
        <f t="shared" si="39"/>
        <v>5</v>
      </c>
    </row>
    <row r="54" spans="11:33" ht="13.5" thickBot="1">
      <c r="K54" s="2">
        <v>30</v>
      </c>
      <c r="T54" s="56">
        <f t="shared" si="26"/>
        <v>-20</v>
      </c>
      <c r="U54" s="57">
        <f t="shared" si="27"/>
        <v>-15</v>
      </c>
      <c r="V54" s="57">
        <f t="shared" si="28"/>
        <v>-10</v>
      </c>
      <c r="W54" s="57">
        <f t="shared" si="29"/>
        <v>-5</v>
      </c>
      <c r="X54" s="57">
        <f t="shared" si="30"/>
        <v>0</v>
      </c>
      <c r="Y54" s="57">
        <f t="shared" si="31"/>
        <v>5</v>
      </c>
      <c r="Z54" s="57">
        <f t="shared" si="32"/>
        <v>10</v>
      </c>
      <c r="AA54" s="57">
        <f t="shared" si="33"/>
        <v>-20</v>
      </c>
      <c r="AB54" s="57">
        <f t="shared" si="34"/>
        <v>-15</v>
      </c>
      <c r="AC54" s="57">
        <f t="shared" si="35"/>
        <v>-10</v>
      </c>
      <c r="AD54" s="57">
        <f t="shared" si="36"/>
        <v>-5</v>
      </c>
      <c r="AE54" s="57">
        <f t="shared" si="37"/>
        <v>0</v>
      </c>
      <c r="AF54" s="57">
        <f t="shared" si="38"/>
        <v>5</v>
      </c>
      <c r="AG54" s="58">
        <f t="shared" si="39"/>
        <v>10</v>
      </c>
    </row>
    <row r="55" spans="11:33" ht="13.5" thickBot="1">
      <c r="K55" s="2">
        <v>25</v>
      </c>
      <c r="T55" s="56">
        <f t="shared" si="26"/>
        <v>-15</v>
      </c>
      <c r="U55" s="57">
        <f t="shared" si="27"/>
        <v>-10</v>
      </c>
      <c r="V55" s="57">
        <f t="shared" si="28"/>
        <v>-5</v>
      </c>
      <c r="W55" s="57">
        <f t="shared" si="29"/>
        <v>0</v>
      </c>
      <c r="X55" s="57">
        <f t="shared" si="30"/>
        <v>5</v>
      </c>
      <c r="Y55" s="57">
        <f t="shared" si="31"/>
        <v>10</v>
      </c>
      <c r="Z55" s="57">
        <f t="shared" si="32"/>
        <v>15</v>
      </c>
      <c r="AA55" s="57">
        <f t="shared" si="33"/>
        <v>-15</v>
      </c>
      <c r="AB55" s="57">
        <f t="shared" si="34"/>
        <v>-10</v>
      </c>
      <c r="AC55" s="57">
        <f t="shared" si="35"/>
        <v>-5</v>
      </c>
      <c r="AD55" s="57">
        <f t="shared" si="36"/>
        <v>0</v>
      </c>
      <c r="AE55" s="57">
        <f t="shared" si="37"/>
        <v>5</v>
      </c>
      <c r="AF55" s="57">
        <f t="shared" si="38"/>
        <v>10</v>
      </c>
      <c r="AG55" s="58">
        <f t="shared" si="39"/>
        <v>15</v>
      </c>
    </row>
    <row r="56" spans="11:33" ht="13.5" thickBot="1">
      <c r="K56" s="2">
        <v>20</v>
      </c>
      <c r="T56" s="56">
        <f t="shared" si="26"/>
        <v>-10</v>
      </c>
      <c r="U56" s="57">
        <f t="shared" si="27"/>
        <v>-5</v>
      </c>
      <c r="V56" s="57">
        <f t="shared" si="28"/>
        <v>0</v>
      </c>
      <c r="W56" s="57">
        <f t="shared" si="29"/>
        <v>5</v>
      </c>
      <c r="X56" s="57">
        <f t="shared" si="30"/>
        <v>10</v>
      </c>
      <c r="Y56" s="57">
        <f t="shared" si="31"/>
        <v>15</v>
      </c>
      <c r="Z56" s="57">
        <f t="shared" si="32"/>
        <v>20</v>
      </c>
      <c r="AA56" s="57">
        <f t="shared" si="33"/>
        <v>-10</v>
      </c>
      <c r="AB56" s="57">
        <f t="shared" si="34"/>
        <v>-5</v>
      </c>
      <c r="AC56" s="57">
        <f t="shared" si="35"/>
        <v>0</v>
      </c>
      <c r="AD56" s="57">
        <f t="shared" si="36"/>
        <v>5</v>
      </c>
      <c r="AE56" s="57">
        <f t="shared" si="37"/>
        <v>10</v>
      </c>
      <c r="AF56" s="57">
        <f t="shared" si="38"/>
        <v>15</v>
      </c>
      <c r="AG56" s="58">
        <f t="shared" si="39"/>
        <v>20</v>
      </c>
    </row>
    <row r="57" spans="11:33" ht="13.5" thickBot="1">
      <c r="K57" s="2">
        <v>15</v>
      </c>
      <c r="T57" s="56">
        <f t="shared" si="26"/>
        <v>-5</v>
      </c>
      <c r="U57" s="57">
        <f t="shared" si="27"/>
        <v>0</v>
      </c>
      <c r="V57" s="57">
        <f t="shared" si="28"/>
        <v>5</v>
      </c>
      <c r="W57" s="57">
        <f t="shared" si="29"/>
        <v>10</v>
      </c>
      <c r="X57" s="57">
        <f t="shared" si="30"/>
        <v>15</v>
      </c>
      <c r="Y57" s="57">
        <f t="shared" si="31"/>
        <v>20</v>
      </c>
      <c r="Z57" s="57">
        <f t="shared" si="32"/>
        <v>25</v>
      </c>
      <c r="AA57" s="57">
        <f t="shared" si="33"/>
        <v>-5</v>
      </c>
      <c r="AB57" s="57">
        <f t="shared" si="34"/>
        <v>0</v>
      </c>
      <c r="AC57" s="57">
        <f t="shared" si="35"/>
        <v>5</v>
      </c>
      <c r="AD57" s="57">
        <f t="shared" si="36"/>
        <v>10</v>
      </c>
      <c r="AE57" s="57">
        <f t="shared" si="37"/>
        <v>15</v>
      </c>
      <c r="AF57" s="57">
        <f t="shared" si="38"/>
        <v>20</v>
      </c>
      <c r="AG57" s="58">
        <f t="shared" si="39"/>
        <v>25</v>
      </c>
    </row>
    <row r="58" spans="11:33" ht="13.5" thickBot="1">
      <c r="K58" s="2">
        <v>10</v>
      </c>
      <c r="T58" s="56">
        <f t="shared" si="26"/>
        <v>0</v>
      </c>
      <c r="U58" s="57">
        <f t="shared" si="27"/>
        <v>5</v>
      </c>
      <c r="V58" s="57">
        <f t="shared" si="28"/>
        <v>10</v>
      </c>
      <c r="W58" s="57">
        <f t="shared" si="29"/>
        <v>15</v>
      </c>
      <c r="X58" s="57">
        <f t="shared" si="30"/>
        <v>20</v>
      </c>
      <c r="Y58" s="57">
        <f t="shared" si="31"/>
        <v>25</v>
      </c>
      <c r="Z58" s="57">
        <f t="shared" si="32"/>
        <v>30</v>
      </c>
      <c r="AA58" s="57">
        <f t="shared" si="33"/>
        <v>0</v>
      </c>
      <c r="AB58" s="57">
        <f t="shared" si="34"/>
        <v>5</v>
      </c>
      <c r="AC58" s="57">
        <f t="shared" si="35"/>
        <v>10</v>
      </c>
      <c r="AD58" s="57">
        <f t="shared" si="36"/>
        <v>15</v>
      </c>
      <c r="AE58" s="57">
        <f t="shared" si="37"/>
        <v>20</v>
      </c>
      <c r="AF58" s="57">
        <f t="shared" si="38"/>
        <v>25</v>
      </c>
      <c r="AG58" s="58">
        <f t="shared" si="39"/>
        <v>30</v>
      </c>
    </row>
    <row r="59" spans="11:33" ht="13.5" thickBot="1">
      <c r="K59" s="2">
        <v>5</v>
      </c>
      <c r="T59" s="56">
        <f t="shared" si="26"/>
        <v>5</v>
      </c>
      <c r="U59" s="57">
        <f t="shared" si="27"/>
        <v>10</v>
      </c>
      <c r="V59" s="57">
        <f t="shared" si="28"/>
        <v>15</v>
      </c>
      <c r="W59" s="57">
        <f t="shared" si="29"/>
        <v>20</v>
      </c>
      <c r="X59" s="57">
        <f t="shared" si="30"/>
        <v>25</v>
      </c>
      <c r="Y59" s="57">
        <f t="shared" si="31"/>
        <v>30</v>
      </c>
      <c r="Z59" s="57">
        <f t="shared" si="32"/>
        <v>35</v>
      </c>
      <c r="AA59" s="57">
        <f t="shared" si="33"/>
        <v>5</v>
      </c>
      <c r="AB59" s="57">
        <f t="shared" si="34"/>
        <v>10</v>
      </c>
      <c r="AC59" s="57">
        <f t="shared" si="35"/>
        <v>15</v>
      </c>
      <c r="AD59" s="57">
        <f t="shared" si="36"/>
        <v>20</v>
      </c>
      <c r="AE59" s="57">
        <f t="shared" si="37"/>
        <v>25</v>
      </c>
      <c r="AF59" s="57">
        <f t="shared" si="38"/>
        <v>30</v>
      </c>
      <c r="AG59" s="58">
        <f t="shared" si="39"/>
        <v>35</v>
      </c>
    </row>
    <row r="60" spans="11:33" ht="13.5" thickBot="1">
      <c r="K60" s="2">
        <v>0</v>
      </c>
      <c r="T60" s="56">
        <f t="shared" si="26"/>
        <v>10</v>
      </c>
      <c r="U60" s="57">
        <f t="shared" si="27"/>
        <v>15</v>
      </c>
      <c r="V60" s="57">
        <f t="shared" si="28"/>
        <v>20</v>
      </c>
      <c r="W60" s="57">
        <f t="shared" si="29"/>
        <v>25</v>
      </c>
      <c r="X60" s="57">
        <f t="shared" si="30"/>
        <v>30</v>
      </c>
      <c r="Y60" s="57">
        <f t="shared" si="31"/>
        <v>35</v>
      </c>
      <c r="Z60" s="57">
        <f t="shared" si="32"/>
        <v>40</v>
      </c>
      <c r="AA60" s="57">
        <f t="shared" si="33"/>
        <v>10</v>
      </c>
      <c r="AB60" s="57">
        <f t="shared" si="34"/>
        <v>15</v>
      </c>
      <c r="AC60" s="57">
        <f t="shared" si="35"/>
        <v>20</v>
      </c>
      <c r="AD60" s="57">
        <f t="shared" si="36"/>
        <v>25</v>
      </c>
      <c r="AE60" s="57">
        <f t="shared" si="37"/>
        <v>30</v>
      </c>
      <c r="AF60" s="57">
        <f t="shared" si="38"/>
        <v>35</v>
      </c>
      <c r="AG60" s="58">
        <f t="shared" si="39"/>
        <v>40</v>
      </c>
    </row>
  </sheetData>
  <phoneticPr fontId="0" type="noConversion"/>
  <conditionalFormatting sqref="T16:AG60">
    <cfRule type="cellIs" dxfId="14" priority="1" stopIfTrue="1" operator="notBetween">
      <formula>-10</formula>
      <formula>10</formula>
    </cfRule>
    <cfRule type="cellIs" dxfId="13" priority="2" stopIfTrue="1" operator="between">
      <formula>-5</formula>
      <formula>5</formula>
    </cfRule>
    <cfRule type="cellIs" dxfId="12" priority="3" stopIfTrue="1" operator="between">
      <formula>-10</formula>
      <formula>10</formula>
    </cfRule>
  </conditionalFormatting>
  <conditionalFormatting sqref="M16:S50">
    <cfRule type="cellIs" dxfId="11" priority="4" stopIfTrue="1" operator="greaterThan">
      <formula>10</formula>
    </cfRule>
    <cfRule type="cellIs" dxfId="10" priority="5" stopIfTrue="1" operator="between">
      <formula>5</formula>
      <formula>10</formula>
    </cfRule>
    <cfRule type="cellIs" dxfId="9" priority="6" stopIfTrue="1" operator="lessThan">
      <formula>5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B8" sqref="B8"/>
    </sheetView>
  </sheetViews>
  <sheetFormatPr defaultRowHeight="12.75"/>
  <cols>
    <col min="1" max="1" width="18.5703125" customWidth="1"/>
    <col min="2" max="2" width="35" bestFit="1" customWidth="1"/>
    <col min="8" max="8" width="9.140625" style="95"/>
  </cols>
  <sheetData>
    <row r="1" spans="1:8" s="74" customFormat="1" ht="13.5" thickBot="1">
      <c r="C1" s="105" t="s">
        <v>88</v>
      </c>
      <c r="E1" s="75" t="s">
        <v>87</v>
      </c>
      <c r="H1" s="94"/>
    </row>
    <row r="2" spans="1:8" ht="13.5" thickBot="1">
      <c r="C2" s="101"/>
      <c r="D2" s="97">
        <v>10</v>
      </c>
      <c r="E2" s="97">
        <v>15</v>
      </c>
      <c r="F2" s="97">
        <v>20</v>
      </c>
      <c r="G2" s="99">
        <v>25</v>
      </c>
      <c r="H2" s="98">
        <v>30</v>
      </c>
    </row>
    <row r="3" spans="1:8" ht="13.5" thickBot="1">
      <c r="A3" s="60" t="s">
        <v>80</v>
      </c>
      <c r="B3" s="96">
        <v>30</v>
      </c>
      <c r="C3" s="102">
        <v>80</v>
      </c>
      <c r="D3" s="100">
        <f t="shared" ref="D3:H18" si="0">SQRT(((D$2-$B$8-$B$4*COS($B$6)-$B$5*COS($B$7))^2)+($C3+$B$9-$B$3-$B$4*SIN($B$6)-$B$5*SIN($B$7))^2)</f>
        <v>38.145952587152294</v>
      </c>
      <c r="E3" s="100">
        <f t="shared" si="0"/>
        <v>35.785002589693853</v>
      </c>
      <c r="F3" s="100">
        <f t="shared" si="0"/>
        <v>34.000281203359499</v>
      </c>
      <c r="G3" s="100">
        <f t="shared" si="0"/>
        <v>32.885739059212987</v>
      </c>
      <c r="H3" s="100">
        <f t="shared" si="0"/>
        <v>32.510375959588224</v>
      </c>
    </row>
    <row r="4" spans="1:8" ht="13.5" thickBot="1">
      <c r="A4" s="60" t="s">
        <v>81</v>
      </c>
      <c r="B4" s="96">
        <v>17</v>
      </c>
      <c r="C4" s="102">
        <v>75</v>
      </c>
      <c r="D4" s="100">
        <f t="shared" si="0"/>
        <v>33.985441800705708</v>
      </c>
      <c r="E4" s="100">
        <f t="shared" si="0"/>
        <v>31.31234526432474</v>
      </c>
      <c r="F4" s="100">
        <f t="shared" si="0"/>
        <v>29.256036599570443</v>
      </c>
      <c r="G4" s="100">
        <f t="shared" si="0"/>
        <v>27.952967446740438</v>
      </c>
      <c r="H4" s="100">
        <f t="shared" si="0"/>
        <v>27.510381688403669</v>
      </c>
    </row>
    <row r="5" spans="1:8" ht="13.5" thickBot="1">
      <c r="A5" s="60" t="s">
        <v>82</v>
      </c>
      <c r="B5" s="96">
        <v>28</v>
      </c>
      <c r="C5" s="102">
        <v>70</v>
      </c>
      <c r="D5" s="100">
        <f t="shared" si="0"/>
        <v>30.081669002850198</v>
      </c>
      <c r="E5" s="100">
        <f t="shared" si="0"/>
        <v>27.025164598206683</v>
      </c>
      <c r="F5" s="100">
        <f t="shared" si="0"/>
        <v>24.613253200730881</v>
      </c>
      <c r="G5" s="100">
        <f t="shared" si="0"/>
        <v>23.049185336718828</v>
      </c>
      <c r="H5" s="100">
        <f t="shared" si="0"/>
        <v>22.510389962182789</v>
      </c>
    </row>
    <row r="6" spans="1:8" ht="13.5" thickBot="1">
      <c r="A6" s="60" t="s">
        <v>83</v>
      </c>
      <c r="B6" s="96">
        <v>75</v>
      </c>
      <c r="C6" s="103">
        <v>65</v>
      </c>
      <c r="D6" s="100">
        <f t="shared" si="0"/>
        <v>26.548132996595488</v>
      </c>
      <c r="E6" s="100">
        <f t="shared" si="0"/>
        <v>23.02728983549839</v>
      </c>
      <c r="F6" s="100">
        <f t="shared" si="0"/>
        <v>20.142214097044366</v>
      </c>
      <c r="G6" s="100">
        <f t="shared" si="0"/>
        <v>18.197843286892489</v>
      </c>
      <c r="H6" s="100">
        <f t="shared" si="0"/>
        <v>17.51040296102358</v>
      </c>
    </row>
    <row r="7" spans="1:8" ht="13.5" thickBot="1">
      <c r="A7" s="60" t="s">
        <v>84</v>
      </c>
      <c r="B7" s="96">
        <v>89</v>
      </c>
      <c r="C7" s="102">
        <v>60</v>
      </c>
      <c r="D7" s="100">
        <f t="shared" si="0"/>
        <v>23.552068300104896</v>
      </c>
      <c r="E7" s="100">
        <f t="shared" si="0"/>
        <v>19.497503244670359</v>
      </c>
      <c r="F7" s="100">
        <f t="shared" si="0"/>
        <v>15.987662253721039</v>
      </c>
      <c r="G7" s="100">
        <f t="shared" si="0"/>
        <v>13.455781504698335</v>
      </c>
      <c r="H7" s="100">
        <f t="shared" si="0"/>
        <v>12.510426350261094</v>
      </c>
    </row>
    <row r="8" spans="1:8" ht="13.5" thickBot="1">
      <c r="A8" s="60" t="s">
        <v>85</v>
      </c>
      <c r="B8" s="96">
        <v>0</v>
      </c>
      <c r="C8" s="102">
        <v>55</v>
      </c>
      <c r="D8" s="100">
        <f t="shared" si="0"/>
        <v>21.321268180403568</v>
      </c>
      <c r="E8" s="100">
        <f t="shared" si="0"/>
        <v>16.734670250226472</v>
      </c>
      <c r="F8" s="100">
        <f t="shared" si="0"/>
        <v>12.470040094039001</v>
      </c>
      <c r="G8" s="100">
        <f t="shared" si="0"/>
        <v>8.997478063883543</v>
      </c>
      <c r="H8" s="100">
        <f t="shared" si="0"/>
        <v>7.5104808816207536</v>
      </c>
    </row>
    <row r="9" spans="1:8" ht="13.5" thickBot="1">
      <c r="A9" s="60" t="s">
        <v>86</v>
      </c>
      <c r="B9" s="96">
        <v>0</v>
      </c>
      <c r="C9" s="102">
        <v>50</v>
      </c>
      <c r="D9" s="100">
        <f t="shared" si="0"/>
        <v>20.112012142711464</v>
      </c>
      <c r="E9" s="100">
        <f t="shared" si="0"/>
        <v>15.1639620149781</v>
      </c>
      <c r="F9" s="100">
        <f t="shared" si="0"/>
        <v>10.266374995821261</v>
      </c>
      <c r="G9" s="100">
        <f t="shared" si="0"/>
        <v>5.5543826945889583</v>
      </c>
      <c r="H9" s="100">
        <f t="shared" si="0"/>
        <v>2.5107526124798918</v>
      </c>
    </row>
    <row r="10" spans="1:8" ht="13.5" thickBot="1">
      <c r="C10" s="102">
        <v>45</v>
      </c>
      <c r="D10" s="100">
        <f t="shared" si="0"/>
        <v>20.10944027158531</v>
      </c>
      <c r="E10" s="100">
        <f t="shared" si="0"/>
        <v>15.160550768345535</v>
      </c>
      <c r="F10" s="100">
        <f t="shared" si="0"/>
        <v>10.261335739693333</v>
      </c>
      <c r="G10" s="100">
        <f t="shared" si="0"/>
        <v>5.5450629145062953</v>
      </c>
      <c r="H10" s="100">
        <f t="shared" si="0"/>
        <v>2.4900671253920748</v>
      </c>
    </row>
    <row r="11" spans="1:8" ht="13.5" thickBot="1">
      <c r="C11" s="102">
        <v>40</v>
      </c>
      <c r="D11" s="100">
        <f t="shared" si="0"/>
        <v>21.313989388294743</v>
      </c>
      <c r="E11" s="100">
        <f t="shared" si="0"/>
        <v>16.725395517220697</v>
      </c>
      <c r="F11" s="100">
        <f t="shared" si="0"/>
        <v>12.457590728972898</v>
      </c>
      <c r="G11" s="100">
        <f t="shared" si="0"/>
        <v>8.9802159402609458</v>
      </c>
      <c r="H11" s="100">
        <f t="shared" si="0"/>
        <v>7.4897923800891899</v>
      </c>
    </row>
    <row r="12" spans="1:8" ht="13.5" thickBot="1">
      <c r="A12" t="s">
        <v>63</v>
      </c>
      <c r="B12" t="s">
        <v>64</v>
      </c>
      <c r="C12" s="102">
        <v>35</v>
      </c>
      <c r="D12" s="100">
        <f t="shared" si="0"/>
        <v>23.541085345672247</v>
      </c>
      <c r="E12" s="100">
        <f t="shared" si="0"/>
        <v>19.484234930203186</v>
      </c>
      <c r="F12" s="100">
        <f t="shared" si="0"/>
        <v>15.971478403030673</v>
      </c>
      <c r="G12" s="100">
        <f t="shared" si="0"/>
        <v>13.436548438553725</v>
      </c>
      <c r="H12" s="100">
        <f t="shared" si="0"/>
        <v>12.489737607521059</v>
      </c>
    </row>
    <row r="13" spans="1:8" ht="13.5" thickBot="1">
      <c r="A13" t="s">
        <v>65</v>
      </c>
      <c r="B13" t="s">
        <v>66</v>
      </c>
      <c r="C13" s="102">
        <v>30</v>
      </c>
      <c r="D13" s="100">
        <f t="shared" si="0"/>
        <v>26.534491795776084</v>
      </c>
      <c r="E13" s="100">
        <f t="shared" si="0"/>
        <v>23.011561581588364</v>
      </c>
      <c r="F13" s="100">
        <f t="shared" si="0"/>
        <v>20.124231115408087</v>
      </c>
      <c r="G13" s="100">
        <f t="shared" si="0"/>
        <v>18.177936889248027</v>
      </c>
      <c r="H13" s="100">
        <f t="shared" si="0"/>
        <v>17.489714151826767</v>
      </c>
    </row>
    <row r="14" spans="1:8" ht="13.5" thickBot="1">
      <c r="A14" t="s">
        <v>67</v>
      </c>
      <c r="B14" t="s">
        <v>68</v>
      </c>
      <c r="C14" s="102">
        <v>25</v>
      </c>
      <c r="D14" s="100">
        <f t="shared" si="0"/>
        <v>30.06619048812124</v>
      </c>
      <c r="E14" s="100">
        <f t="shared" si="0"/>
        <v>27.00793442733297</v>
      </c>
      <c r="F14" s="100">
        <f t="shared" si="0"/>
        <v>24.59433336348523</v>
      </c>
      <c r="G14" s="100">
        <f t="shared" si="0"/>
        <v>23.02898054967627</v>
      </c>
      <c r="H14" s="100">
        <f t="shared" si="0"/>
        <v>22.489701125637339</v>
      </c>
    </row>
    <row r="15" spans="1:8" ht="13.5" thickBot="1">
      <c r="A15" t="s">
        <v>69</v>
      </c>
      <c r="B15" t="s">
        <v>70</v>
      </c>
      <c r="C15" s="102">
        <v>20</v>
      </c>
      <c r="D15" s="100">
        <f t="shared" si="0"/>
        <v>33.968696855721092</v>
      </c>
      <c r="E15" s="100">
        <f t="shared" si="0"/>
        <v>31.294170026364355</v>
      </c>
      <c r="F15" s="100">
        <f t="shared" si="0"/>
        <v>29.236583063041525</v>
      </c>
      <c r="G15" s="100">
        <f t="shared" si="0"/>
        <v>27.932606408376067</v>
      </c>
      <c r="H15" s="100">
        <f t="shared" si="0"/>
        <v>27.489692838014346</v>
      </c>
    </row>
    <row r="16" spans="1:8" ht="13.5" thickBot="1">
      <c r="A16" t="s">
        <v>61</v>
      </c>
      <c r="B16" t="s">
        <v>71</v>
      </c>
      <c r="C16" s="102">
        <v>15</v>
      </c>
      <c r="D16" s="100">
        <f t="shared" si="0"/>
        <v>38.128321779010413</v>
      </c>
      <c r="E16" s="100">
        <f t="shared" si="0"/>
        <v>35.766207979696212</v>
      </c>
      <c r="F16" s="100">
        <f t="shared" si="0"/>
        <v>33.9804994785246</v>
      </c>
      <c r="G16" s="100">
        <f t="shared" si="0"/>
        <v>32.865286494615198</v>
      </c>
      <c r="H16" s="100">
        <f t="shared" si="0"/>
        <v>32.489687101236619</v>
      </c>
    </row>
    <row r="17" spans="1:8" ht="13.5" thickBot="1">
      <c r="A17" t="s">
        <v>62</v>
      </c>
      <c r="B17" t="s">
        <v>72</v>
      </c>
      <c r="C17" s="102">
        <v>10</v>
      </c>
      <c r="D17" s="100">
        <f t="shared" si="0"/>
        <v>42.469582965831485</v>
      </c>
      <c r="E17" s="100">
        <f t="shared" si="0"/>
        <v>40.362336266063302</v>
      </c>
      <c r="F17" s="100">
        <f t="shared" si="0"/>
        <v>38.788798646231548</v>
      </c>
      <c r="G17" s="100">
        <f t="shared" si="0"/>
        <v>37.815653002176489</v>
      </c>
      <c r="H17" s="100">
        <f t="shared" si="0"/>
        <v>37.489682894686439</v>
      </c>
    </row>
    <row r="18" spans="1:8" ht="15" thickBot="1">
      <c r="A18" t="s">
        <v>73</v>
      </c>
      <c r="B18" t="s">
        <v>74</v>
      </c>
      <c r="C18" s="102">
        <v>5</v>
      </c>
      <c r="D18" s="100">
        <f t="shared" si="0"/>
        <v>46.942113639029159</v>
      </c>
      <c r="E18" s="100">
        <f t="shared" si="0"/>
        <v>45.044586183720824</v>
      </c>
      <c r="F18" s="100">
        <f t="shared" si="0"/>
        <v>43.640204582767232</v>
      </c>
      <c r="G18" s="100">
        <f t="shared" si="0"/>
        <v>42.777566171872188</v>
      </c>
      <c r="H18" s="100">
        <f t="shared" si="0"/>
        <v>42.489679678152775</v>
      </c>
    </row>
    <row r="19" spans="1:8" ht="13.5" thickBot="1">
      <c r="A19" t="s">
        <v>75</v>
      </c>
      <c r="B19" t="s">
        <v>76</v>
      </c>
      <c r="C19" s="104">
        <v>0</v>
      </c>
      <c r="D19" s="100">
        <f>SQRT(((D$2-$B$8-$B$4*COS($B$6)-$B$5*COS($B$7))^2)+($C19+$B$9-$B$3-$B$4*SIN($B$6)-$B$5*SIN($B$7))^2)</f>
        <v>51.511732532573696</v>
      </c>
      <c r="E19" s="100">
        <f>SQRT(((E$2-$B$8-$B$4*COS($B$6)-$B$5*COS($B$7))^2)+($C19+$B$9-$B$3-$B$4*SIN($B$6)-$B$5*SIN($B$7))^2)</f>
        <v>49.788666381723225</v>
      </c>
      <c r="F19" s="100">
        <f>SQRT(((F$2-$B$8-$B$4*COS($B$6)-$B$5*COS($B$7))^2)+($C19+$B$9-$B$3-$B$4*SIN($B$6)-$B$5*SIN($B$7))^2)</f>
        <v>48.521789039911354</v>
      </c>
      <c r="G19" s="100">
        <f>SQRT(((G$2-$B$8-$B$4*COS($B$6)-$B$5*COS($B$7))^2)+($C19+$B$9-$B$3-$B$4*SIN($B$6)-$B$5*SIN($B$7))^2)</f>
        <v>47.747426351551006</v>
      </c>
      <c r="H19" s="100">
        <f>SQRT(((H$2-$B$8-$B$4*COS($B$6)-$B$5*COS($B$7))^2)+($C19+$B$9-$B$3-$B$4*SIN($B$6)-$B$5*SIN($B$7))^2)</f>
        <v>47.489677138931071</v>
      </c>
    </row>
    <row r="20" spans="1:8">
      <c r="A20" t="s">
        <v>77</v>
      </c>
      <c r="B20" t="s">
        <v>78</v>
      </c>
    </row>
    <row r="21" spans="1:8">
      <c r="A21" t="s">
        <v>73</v>
      </c>
      <c r="B21" t="s">
        <v>79</v>
      </c>
    </row>
  </sheetData>
  <phoneticPr fontId="0" type="noConversion"/>
  <conditionalFormatting sqref="D3:H19">
    <cfRule type="cellIs" dxfId="8" priority="1" stopIfTrue="1" operator="lessThanOrEqual">
      <formula>10</formula>
    </cfRule>
    <cfRule type="cellIs" dxfId="7" priority="2" stopIfTrue="1" operator="between">
      <formula>10</formula>
      <formula>20</formula>
    </cfRule>
    <cfRule type="cellIs" dxfId="6" priority="3" stopIfTrue="1" operator="greaterThan">
      <formula>20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6"/>
  <sheetViews>
    <sheetView workbookViewId="0">
      <pane xSplit="4" topLeftCell="F1" activePane="topRight" state="frozen"/>
      <selection activeCell="A17" sqref="A17"/>
      <selection pane="topRight" activeCell="L5" sqref="L5"/>
    </sheetView>
  </sheetViews>
  <sheetFormatPr defaultRowHeight="12.75"/>
  <cols>
    <col min="1" max="1" width="9.140625" style="2"/>
    <col min="2" max="2" width="12.85546875" style="2" customWidth="1"/>
    <col min="3" max="3" width="11.85546875" style="2" customWidth="1"/>
    <col min="4" max="4" width="9.140625" style="2"/>
    <col min="5" max="5" width="11.5703125" style="2" bestFit="1" customWidth="1"/>
    <col min="6" max="10" width="9.140625" style="2"/>
    <col min="11" max="12" width="10.5703125" style="2" customWidth="1"/>
    <col min="13" max="15" width="9.140625" style="2"/>
    <col min="16" max="16" width="9.140625" style="87"/>
    <col min="17" max="29" width="9.140625" style="2"/>
    <col min="30" max="32" width="9.140625" style="87"/>
    <col min="33" max="16384" width="9.140625" style="2"/>
  </cols>
  <sheetData>
    <row r="1" spans="1:34">
      <c r="H1" s="2" t="s">
        <v>32</v>
      </c>
    </row>
    <row r="2" spans="1:34" ht="18">
      <c r="B2" s="86" t="s">
        <v>58</v>
      </c>
      <c r="E2" s="2">
        <v>5</v>
      </c>
      <c r="F2" s="2">
        <v>5</v>
      </c>
      <c r="G2" s="2">
        <v>50</v>
      </c>
      <c r="H2" s="2">
        <v>50</v>
      </c>
      <c r="I2" s="2">
        <v>95</v>
      </c>
      <c r="J2" s="2">
        <v>95</v>
      </c>
      <c r="K2" s="2" t="s">
        <v>49</v>
      </c>
      <c r="L2" s="2" t="s">
        <v>49</v>
      </c>
    </row>
    <row r="3" spans="1:34" ht="13.5" thickBot="1">
      <c r="E3" s="2" t="s">
        <v>13</v>
      </c>
      <c r="F3" s="2" t="s">
        <v>14</v>
      </c>
      <c r="G3" s="2" t="s">
        <v>13</v>
      </c>
      <c r="H3" s="2" t="s">
        <v>14</v>
      </c>
      <c r="I3" s="2" t="s">
        <v>13</v>
      </c>
      <c r="J3" s="2" t="s">
        <v>14</v>
      </c>
      <c r="K3" s="2" t="s">
        <v>13</v>
      </c>
      <c r="L3" s="2" t="s">
        <v>14</v>
      </c>
    </row>
    <row r="4" spans="1:34" ht="26.25">
      <c r="A4" s="2" t="s">
        <v>25</v>
      </c>
      <c r="B4" s="3" t="s">
        <v>1</v>
      </c>
      <c r="C4" s="3"/>
      <c r="D4" s="3"/>
      <c r="E4" s="3">
        <v>48.9</v>
      </c>
      <c r="F4" s="3">
        <v>48.9</v>
      </c>
      <c r="G4" s="3">
        <v>52.5</v>
      </c>
      <c r="H4" s="3">
        <v>52.5</v>
      </c>
      <c r="I4" s="3">
        <v>56.4</v>
      </c>
      <c r="J4" s="3">
        <v>56.4</v>
      </c>
      <c r="K4" s="43">
        <v>51.5</v>
      </c>
      <c r="L4" s="44">
        <v>51.5</v>
      </c>
    </row>
    <row r="5" spans="1:34" ht="18.75" thickBot="1">
      <c r="A5" s="2" t="s">
        <v>24</v>
      </c>
      <c r="B5" s="3" t="s">
        <v>23</v>
      </c>
      <c r="C5" s="3"/>
      <c r="D5" s="3"/>
      <c r="E5" s="3">
        <v>17.100000000000001</v>
      </c>
      <c r="F5" s="3">
        <v>17.100000000000001</v>
      </c>
      <c r="G5" s="3">
        <v>18.3</v>
      </c>
      <c r="H5" s="3">
        <v>18.3</v>
      </c>
      <c r="I5" s="3">
        <v>19.5</v>
      </c>
      <c r="J5" s="3">
        <v>19.5</v>
      </c>
      <c r="K5" s="45">
        <v>18.3</v>
      </c>
      <c r="L5" s="46">
        <v>18.3</v>
      </c>
    </row>
    <row r="6" spans="1:34" ht="18.75" thickBot="1">
      <c r="B6" s="8" t="s">
        <v>15</v>
      </c>
      <c r="C6" s="9"/>
      <c r="D6" s="41">
        <v>1</v>
      </c>
      <c r="E6" s="4">
        <f>($D$6)</f>
        <v>1</v>
      </c>
      <c r="F6" s="4">
        <v>0</v>
      </c>
      <c r="G6" s="4">
        <f>($D$6)</f>
        <v>1</v>
      </c>
      <c r="H6" s="4">
        <v>0</v>
      </c>
      <c r="I6" s="4">
        <f>($D$6)</f>
        <v>1</v>
      </c>
      <c r="J6" s="4">
        <v>0</v>
      </c>
      <c r="K6" s="4">
        <f>($D$6)</f>
        <v>1</v>
      </c>
      <c r="L6" s="4">
        <v>0</v>
      </c>
    </row>
    <row r="7" spans="1:34" ht="18.75" thickBot="1">
      <c r="B7" s="8" t="s">
        <v>16</v>
      </c>
      <c r="C7" s="9"/>
      <c r="D7" s="41">
        <v>3</v>
      </c>
      <c r="E7" s="4">
        <f>($D$7)</f>
        <v>3</v>
      </c>
      <c r="F7" s="4">
        <v>0</v>
      </c>
      <c r="G7" s="4">
        <f>($D$7)</f>
        <v>3</v>
      </c>
      <c r="H7" s="4">
        <v>0</v>
      </c>
      <c r="I7" s="4">
        <f>($D$7)</f>
        <v>3</v>
      </c>
      <c r="J7" s="4">
        <v>0</v>
      </c>
      <c r="K7" s="4">
        <f>($D$7)</f>
        <v>3</v>
      </c>
      <c r="L7" s="4">
        <v>0</v>
      </c>
    </row>
    <row r="8" spans="1:34" ht="39.75" thickBot="1">
      <c r="B8" s="8" t="s">
        <v>17</v>
      </c>
      <c r="C8" s="9"/>
      <c r="D8" s="41">
        <v>2</v>
      </c>
      <c r="E8" s="4">
        <f>($D$8)</f>
        <v>2</v>
      </c>
      <c r="F8" s="4">
        <v>0</v>
      </c>
      <c r="G8" s="4">
        <f>($D$8)</f>
        <v>2</v>
      </c>
      <c r="H8" s="4">
        <v>0</v>
      </c>
      <c r="I8" s="4">
        <f>($D$8)</f>
        <v>2</v>
      </c>
      <c r="J8" s="4">
        <v>0</v>
      </c>
      <c r="K8" s="4">
        <f>($D$8)</f>
        <v>2</v>
      </c>
      <c r="L8" s="4">
        <v>0</v>
      </c>
    </row>
    <row r="9" spans="1:34" ht="42" customHeight="1" thickBot="1">
      <c r="B9" s="10" t="s">
        <v>18</v>
      </c>
      <c r="C9" s="11"/>
      <c r="D9" s="42">
        <v>5</v>
      </c>
      <c r="E9" s="4">
        <v>0</v>
      </c>
      <c r="F9" s="4">
        <f>($D$9)</f>
        <v>5</v>
      </c>
      <c r="G9" s="4">
        <v>0</v>
      </c>
      <c r="H9" s="4">
        <f>($D$9)</f>
        <v>5</v>
      </c>
      <c r="I9" s="4">
        <v>0</v>
      </c>
      <c r="J9" s="4">
        <f>($D$9)</f>
        <v>5</v>
      </c>
      <c r="K9" s="4">
        <v>0</v>
      </c>
      <c r="L9" s="4">
        <f>($D$9)</f>
        <v>5</v>
      </c>
    </row>
    <row r="10" spans="1:34" ht="36" customHeight="1" thickBot="1">
      <c r="B10" s="10" t="s">
        <v>19</v>
      </c>
      <c r="C10" s="11"/>
      <c r="D10" s="42">
        <v>3</v>
      </c>
      <c r="E10" s="4">
        <v>0</v>
      </c>
      <c r="F10" s="4">
        <f>($D$10)</f>
        <v>3</v>
      </c>
      <c r="G10" s="4">
        <v>0</v>
      </c>
      <c r="H10" s="4">
        <f>($D$10)</f>
        <v>3</v>
      </c>
      <c r="I10" s="4">
        <v>0</v>
      </c>
      <c r="J10" s="4">
        <f>($D$10)</f>
        <v>3</v>
      </c>
      <c r="K10" s="4">
        <v>0</v>
      </c>
      <c r="L10" s="4">
        <f>($D$10)</f>
        <v>3</v>
      </c>
    </row>
    <row r="11" spans="1:34" ht="12.75" customHeight="1" thickBot="1">
      <c r="B11" s="24" t="s">
        <v>20</v>
      </c>
      <c r="C11" s="25"/>
      <c r="D11" s="25"/>
      <c r="E11" s="25">
        <f t="shared" ref="E11:L11" si="0">SUM(E6:E10)</f>
        <v>6</v>
      </c>
      <c r="F11" s="25">
        <f t="shared" si="0"/>
        <v>8</v>
      </c>
      <c r="G11" s="25">
        <f t="shared" si="0"/>
        <v>6</v>
      </c>
      <c r="H11" s="25">
        <f t="shared" si="0"/>
        <v>8</v>
      </c>
      <c r="I11" s="25">
        <f t="shared" si="0"/>
        <v>6</v>
      </c>
      <c r="J11" s="25">
        <f t="shared" si="0"/>
        <v>8</v>
      </c>
      <c r="K11" s="25">
        <f t="shared" si="0"/>
        <v>6</v>
      </c>
      <c r="L11" s="26">
        <f t="shared" si="0"/>
        <v>8</v>
      </c>
    </row>
    <row r="12" spans="1:34" ht="18.75" thickBot="1">
      <c r="A12" s="2" t="s">
        <v>26</v>
      </c>
      <c r="B12" s="3" t="s">
        <v>5</v>
      </c>
      <c r="C12" s="3"/>
      <c r="D12" s="3"/>
      <c r="E12" s="3">
        <v>26.6</v>
      </c>
      <c r="F12" s="3">
        <v>26.6</v>
      </c>
      <c r="G12" s="3">
        <v>28.9</v>
      </c>
      <c r="H12" s="3">
        <v>28.9</v>
      </c>
      <c r="I12" s="3">
        <v>31.4</v>
      </c>
      <c r="J12" s="3">
        <v>31.4</v>
      </c>
      <c r="K12" s="6">
        <v>24</v>
      </c>
      <c r="L12" s="7">
        <v>24</v>
      </c>
    </row>
    <row r="13" spans="1:34" ht="13.5" thickBot="1">
      <c r="B13" s="5"/>
      <c r="C13" s="13"/>
      <c r="D13" s="14"/>
      <c r="E13" s="15">
        <v>5</v>
      </c>
      <c r="F13" s="15">
        <v>5</v>
      </c>
      <c r="G13" s="15">
        <v>50</v>
      </c>
      <c r="H13" s="15">
        <v>50</v>
      </c>
      <c r="I13" s="15">
        <v>95</v>
      </c>
      <c r="J13" s="32">
        <v>95</v>
      </c>
      <c r="K13" s="23" t="s">
        <v>49</v>
      </c>
      <c r="L13" s="66" t="s">
        <v>49</v>
      </c>
      <c r="M13" s="52"/>
      <c r="N13" s="52"/>
      <c r="O13" s="52"/>
      <c r="P13" s="88"/>
      <c r="Q13" s="52"/>
      <c r="R13" s="52"/>
      <c r="S13" s="52"/>
    </row>
    <row r="14" spans="1:34" ht="39">
      <c r="B14" s="5"/>
      <c r="C14" s="16"/>
      <c r="D14" s="17"/>
      <c r="E14" s="18" t="s">
        <v>13</v>
      </c>
      <c r="F14" s="18" t="s">
        <v>14</v>
      </c>
      <c r="G14" s="18" t="s">
        <v>13</v>
      </c>
      <c r="H14" s="18" t="s">
        <v>14</v>
      </c>
      <c r="I14" s="18" t="s">
        <v>13</v>
      </c>
      <c r="J14" s="33" t="s">
        <v>14</v>
      </c>
      <c r="K14" s="23" t="s">
        <v>30</v>
      </c>
      <c r="L14" s="66" t="s">
        <v>31</v>
      </c>
      <c r="M14" s="68"/>
      <c r="N14" s="69"/>
      <c r="O14" s="69"/>
      <c r="P14" s="89" t="s">
        <v>29</v>
      </c>
      <c r="Q14" s="69"/>
      <c r="R14" s="69"/>
      <c r="S14" s="71"/>
      <c r="T14" s="47"/>
      <c r="U14" s="48"/>
      <c r="V14" s="48"/>
      <c r="W14" s="48"/>
      <c r="X14" s="49" t="s">
        <v>33</v>
      </c>
      <c r="Y14" s="48"/>
      <c r="Z14" s="48"/>
      <c r="AA14" s="48"/>
      <c r="AB14" s="48"/>
      <c r="AC14" s="48"/>
      <c r="AD14" s="93"/>
      <c r="AE14" s="93"/>
      <c r="AF14" s="93"/>
      <c r="AG14" s="48"/>
      <c r="AH14" s="50"/>
    </row>
    <row r="15" spans="1:34" ht="39" thickBot="1">
      <c r="C15" s="21" t="s">
        <v>27</v>
      </c>
      <c r="D15" s="22" t="s">
        <v>28</v>
      </c>
      <c r="E15" s="22" t="s">
        <v>21</v>
      </c>
      <c r="F15" s="22" t="s">
        <v>22</v>
      </c>
      <c r="G15" s="22" t="s">
        <v>21</v>
      </c>
      <c r="H15" s="22" t="s">
        <v>22</v>
      </c>
      <c r="I15" s="22" t="s">
        <v>21</v>
      </c>
      <c r="J15" s="34" t="s">
        <v>22</v>
      </c>
      <c r="K15" s="23" t="s">
        <v>21</v>
      </c>
      <c r="L15" s="66" t="s">
        <v>22</v>
      </c>
      <c r="M15" s="72">
        <v>10</v>
      </c>
      <c r="N15" s="38">
        <v>15</v>
      </c>
      <c r="O15" s="38">
        <v>20</v>
      </c>
      <c r="P15" s="90">
        <v>25</v>
      </c>
      <c r="Q15" s="38">
        <v>30</v>
      </c>
      <c r="R15" s="38">
        <v>35</v>
      </c>
      <c r="S15" s="73">
        <v>40</v>
      </c>
      <c r="T15" s="51">
        <v>10</v>
      </c>
      <c r="U15" s="52">
        <v>15</v>
      </c>
      <c r="V15" s="52">
        <v>20</v>
      </c>
      <c r="W15" s="52">
        <v>25</v>
      </c>
      <c r="X15" s="52">
        <v>30</v>
      </c>
      <c r="Y15" s="52">
        <v>35</v>
      </c>
      <c r="Z15" s="52">
        <v>40</v>
      </c>
      <c r="AA15" s="52">
        <v>45</v>
      </c>
      <c r="AB15" s="52">
        <v>50</v>
      </c>
      <c r="AC15" s="52">
        <v>55</v>
      </c>
      <c r="AD15" s="88">
        <v>60</v>
      </c>
      <c r="AE15" s="88">
        <v>65</v>
      </c>
      <c r="AF15" s="88">
        <v>70</v>
      </c>
      <c r="AG15" s="52">
        <v>75</v>
      </c>
      <c r="AH15" s="53">
        <v>80</v>
      </c>
    </row>
    <row r="16" spans="1:34" ht="13.5" thickBot="1">
      <c r="C16" s="27">
        <v>45</v>
      </c>
      <c r="D16" s="15">
        <v>90</v>
      </c>
      <c r="E16" s="28">
        <f t="shared" ref="E16:E43" si="1">E$4-E$5+E$11+(E$5*COS($C16)*PI()/180)+(E$12*SIN(($D16-$C16)*PI()/180))</f>
        <v>56.765823411141859</v>
      </c>
      <c r="F16" s="29">
        <f t="shared" ref="F16:F43" si="2">0+F$11+F$5*SIN(($C16)*PI()/180)+F$12*COS(($D16-$C16)*PI()/180)</f>
        <v>38.900566337852126</v>
      </c>
      <c r="G16" s="28">
        <f t="shared" ref="G16:G43" si="3">G$4-G$5+G$11+(G$5*COS($C16)*PI()/180)+(G$12*SIN(($D16-$C16)*PI()/180))</f>
        <v>60.803171325876519</v>
      </c>
      <c r="H16" s="29">
        <f t="shared" ref="H16:H43" si="4">0+H$11+H$5*SIN(($C16)*PI()/180)+H$12*COS(($D16-$C16)*PI()/180)</f>
        <v>41.375440072005041</v>
      </c>
      <c r="I16" s="28">
        <f t="shared" ref="I16:I43" si="5">I$4-I$5+I$11+(I$5*COS($C16)*PI()/180)+(I$12*SIN(($D16-$C16)*PI()/180))</f>
        <v>65.281940596848472</v>
      </c>
      <c r="J16" s="35">
        <f t="shared" ref="J16:J43" si="6">0+J$11+J$5*SIN(($C16)*PI()/180)+J$12*COS(($D16-$C16)*PI()/180)</f>
        <v>43.991735162395265</v>
      </c>
      <c r="K16" s="39">
        <f t="shared" ref="K16:K43" si="7">K$4-K$5+K$11+(K$5*COS($C16)*PI()/180)+(K$12*SIN(($D16-$C16)*PI()/180))</f>
        <v>56.33834809806244</v>
      </c>
      <c r="L16" s="67">
        <f t="shared" ref="L16:L43" si="8">0+L$11+L$5*SIN(($C16)*PI()/180)+L$12*COS(($D16-$C16)*PI()/180)</f>
        <v>37.910616844190962</v>
      </c>
      <c r="M16" s="54">
        <f t="shared" ref="M16:S25" si="9">M$15-$L16</f>
        <v>-27.910616844190962</v>
      </c>
      <c r="N16" s="40">
        <f t="shared" si="9"/>
        <v>-22.910616844190962</v>
      </c>
      <c r="O16" s="40">
        <f t="shared" si="9"/>
        <v>-17.910616844190962</v>
      </c>
      <c r="P16" s="91">
        <f t="shared" si="9"/>
        <v>-12.910616844190962</v>
      </c>
      <c r="Q16" s="40">
        <f t="shared" si="9"/>
        <v>-7.9106168441909617</v>
      </c>
      <c r="R16" s="40">
        <f t="shared" si="9"/>
        <v>-2.9106168441909617</v>
      </c>
      <c r="S16" s="55">
        <f t="shared" si="9"/>
        <v>2.0893831558090383</v>
      </c>
      <c r="T16" s="54">
        <f t="shared" ref="T16:AE16" si="10">M$15-$K16</f>
        <v>-46.33834809806244</v>
      </c>
      <c r="U16" s="40">
        <f t="shared" si="10"/>
        <v>-41.33834809806244</v>
      </c>
      <c r="V16" s="40">
        <f t="shared" si="10"/>
        <v>-36.33834809806244</v>
      </c>
      <c r="W16" s="40">
        <f t="shared" si="10"/>
        <v>-31.33834809806244</v>
      </c>
      <c r="X16" s="40">
        <f t="shared" si="10"/>
        <v>-26.33834809806244</v>
      </c>
      <c r="Y16" s="40">
        <f t="shared" si="10"/>
        <v>-21.33834809806244</v>
      </c>
      <c r="Z16" s="40">
        <f t="shared" si="10"/>
        <v>-16.33834809806244</v>
      </c>
      <c r="AA16" s="40">
        <f t="shared" si="10"/>
        <v>-46.33834809806244</v>
      </c>
      <c r="AB16" s="40">
        <f t="shared" si="10"/>
        <v>-41.33834809806244</v>
      </c>
      <c r="AC16" s="40">
        <f t="shared" si="10"/>
        <v>-36.33834809806244</v>
      </c>
      <c r="AD16" s="91">
        <f t="shared" si="10"/>
        <v>-31.33834809806244</v>
      </c>
      <c r="AE16" s="91">
        <f t="shared" si="10"/>
        <v>-26.33834809806244</v>
      </c>
      <c r="AF16" s="91">
        <f>X$15-$K16</f>
        <v>-26.33834809806244</v>
      </c>
      <c r="AG16" s="40">
        <f>Y$15-$K16</f>
        <v>-21.33834809806244</v>
      </c>
      <c r="AH16" s="55">
        <f>Z$15-$K16</f>
        <v>-16.33834809806244</v>
      </c>
    </row>
    <row r="17" spans="3:34" ht="13.5" thickBot="1">
      <c r="C17" s="27">
        <v>45</v>
      </c>
      <c r="D17" s="18">
        <v>75</v>
      </c>
      <c r="E17" s="20">
        <f t="shared" si="1"/>
        <v>51.256783031579694</v>
      </c>
      <c r="F17" s="12">
        <f t="shared" si="2"/>
        <v>43.127801698956034</v>
      </c>
      <c r="G17" s="20">
        <f t="shared" si="3"/>
        <v>54.817785349585293</v>
      </c>
      <c r="H17" s="12">
        <f t="shared" si="4"/>
        <v>45.968188265084095</v>
      </c>
      <c r="I17" s="20">
        <f t="shared" si="5"/>
        <v>58.778787667590883</v>
      </c>
      <c r="J17" s="36">
        <f t="shared" si="6"/>
        <v>48.981779911969049</v>
      </c>
      <c r="K17" s="39">
        <f t="shared" si="7"/>
        <v>51.367785349585297</v>
      </c>
      <c r="L17" s="67">
        <f t="shared" si="8"/>
        <v>41.724663786540347</v>
      </c>
      <c r="M17" s="54">
        <f t="shared" si="9"/>
        <v>-31.724663786540347</v>
      </c>
      <c r="N17" s="40">
        <f t="shared" si="9"/>
        <v>-26.724663786540347</v>
      </c>
      <c r="O17" s="40">
        <f t="shared" si="9"/>
        <v>-21.724663786540347</v>
      </c>
      <c r="P17" s="91">
        <f t="shared" si="9"/>
        <v>-16.724663786540347</v>
      </c>
      <c r="Q17" s="40">
        <f t="shared" si="9"/>
        <v>-11.724663786540347</v>
      </c>
      <c r="R17" s="40">
        <f t="shared" si="9"/>
        <v>-6.7246637865403471</v>
      </c>
      <c r="S17" s="55">
        <f t="shared" si="9"/>
        <v>-1.7246637865403471</v>
      </c>
      <c r="T17" s="54">
        <f t="shared" ref="T17:T43" si="11">M$15-$K17</f>
        <v>-41.367785349585297</v>
      </c>
      <c r="U17" s="40">
        <f t="shared" ref="U17:U43" si="12">N$15-$K17</f>
        <v>-36.367785349585297</v>
      </c>
      <c r="V17" s="40">
        <f t="shared" ref="V17:V43" si="13">O$15-$K17</f>
        <v>-31.367785349585297</v>
      </c>
      <c r="W17" s="40">
        <f t="shared" ref="W17:W43" si="14">P$15-$K17</f>
        <v>-26.367785349585297</v>
      </c>
      <c r="X17" s="40">
        <f t="shared" ref="X17:X43" si="15">Q$15-$K17</f>
        <v>-21.367785349585297</v>
      </c>
      <c r="Y17" s="40">
        <f t="shared" ref="Y17:Y43" si="16">R$15-$K17</f>
        <v>-16.367785349585297</v>
      </c>
      <c r="Z17" s="40">
        <f t="shared" ref="Z17:Z43" si="17">S$15-$K17</f>
        <v>-11.367785349585297</v>
      </c>
      <c r="AA17" s="40">
        <f t="shared" ref="AA17:AA43" si="18">T$15-$K17</f>
        <v>-41.367785349585297</v>
      </c>
      <c r="AB17" s="40">
        <f t="shared" ref="AB17:AB43" si="19">U$15-$K17</f>
        <v>-36.367785349585297</v>
      </c>
      <c r="AC17" s="40">
        <f t="shared" ref="AC17:AE43" si="20">V$15-$K17</f>
        <v>-31.367785349585297</v>
      </c>
      <c r="AD17" s="91">
        <f t="shared" ref="AD17:AD31" si="21">W$15-$K17</f>
        <v>-26.367785349585297</v>
      </c>
      <c r="AE17" s="91">
        <f t="shared" ref="AE17:AE31" si="22">X$15-$K17</f>
        <v>-21.367785349585297</v>
      </c>
      <c r="AF17" s="91">
        <f t="shared" ref="AF17:AF43" si="23">X$15-$K17</f>
        <v>-21.367785349585297</v>
      </c>
      <c r="AG17" s="40">
        <f t="shared" ref="AG17:AG43" si="24">Y$15-$K17</f>
        <v>-16.367785349585297</v>
      </c>
      <c r="AH17" s="55">
        <f t="shared" ref="AH17:AH43" si="25">Z$15-$K17</f>
        <v>-11.367785349585297</v>
      </c>
    </row>
    <row r="18" spans="3:34" ht="13.5" thickBot="1">
      <c r="C18" s="27">
        <v>45</v>
      </c>
      <c r="D18" s="18">
        <v>60</v>
      </c>
      <c r="E18" s="20">
        <f t="shared" si="1"/>
        <v>44.841369631306748</v>
      </c>
      <c r="F18" s="12">
        <f t="shared" si="2"/>
        <v>45.785152937579184</v>
      </c>
      <c r="G18" s="20">
        <f t="shared" si="3"/>
        <v>47.847655753048144</v>
      </c>
      <c r="H18" s="12">
        <f t="shared" si="4"/>
        <v>48.855310475467888</v>
      </c>
      <c r="I18" s="20">
        <f t="shared" si="5"/>
        <v>51.205705683810038</v>
      </c>
      <c r="J18" s="36">
        <f t="shared" si="6"/>
        <v>52.118653178614423</v>
      </c>
      <c r="K18" s="39">
        <f t="shared" si="7"/>
        <v>45.579442432045795</v>
      </c>
      <c r="L18" s="67">
        <f t="shared" si="8"/>
        <v>44.122273926651459</v>
      </c>
      <c r="M18" s="54">
        <f t="shared" si="9"/>
        <v>-34.122273926651459</v>
      </c>
      <c r="N18" s="40">
        <f t="shared" si="9"/>
        <v>-29.122273926651459</v>
      </c>
      <c r="O18" s="40">
        <f t="shared" si="9"/>
        <v>-24.122273926651459</v>
      </c>
      <c r="P18" s="91">
        <f t="shared" si="9"/>
        <v>-19.122273926651459</v>
      </c>
      <c r="Q18" s="40">
        <f t="shared" si="9"/>
        <v>-14.122273926651459</v>
      </c>
      <c r="R18" s="40">
        <f t="shared" si="9"/>
        <v>-9.1222739266514594</v>
      </c>
      <c r="S18" s="55">
        <f t="shared" si="9"/>
        <v>-4.1222739266514594</v>
      </c>
      <c r="T18" s="54">
        <f t="shared" si="11"/>
        <v>-35.579442432045795</v>
      </c>
      <c r="U18" s="40">
        <f t="shared" si="12"/>
        <v>-30.579442432045795</v>
      </c>
      <c r="V18" s="40">
        <f t="shared" si="13"/>
        <v>-25.579442432045795</v>
      </c>
      <c r="W18" s="40">
        <f t="shared" si="14"/>
        <v>-20.579442432045795</v>
      </c>
      <c r="X18" s="40">
        <f t="shared" si="15"/>
        <v>-15.579442432045795</v>
      </c>
      <c r="Y18" s="40">
        <f t="shared" si="16"/>
        <v>-10.579442432045795</v>
      </c>
      <c r="Z18" s="40">
        <f t="shared" si="17"/>
        <v>-5.5794424320457949</v>
      </c>
      <c r="AA18" s="40">
        <f t="shared" si="18"/>
        <v>-35.579442432045795</v>
      </c>
      <c r="AB18" s="40">
        <f t="shared" si="19"/>
        <v>-30.579442432045795</v>
      </c>
      <c r="AC18" s="40">
        <f t="shared" si="20"/>
        <v>-25.579442432045795</v>
      </c>
      <c r="AD18" s="91">
        <f t="shared" si="21"/>
        <v>-20.579442432045795</v>
      </c>
      <c r="AE18" s="91">
        <f t="shared" si="22"/>
        <v>-15.579442432045795</v>
      </c>
      <c r="AF18" s="91">
        <f t="shared" si="23"/>
        <v>-15.579442432045795</v>
      </c>
      <c r="AG18" s="40">
        <f t="shared" si="24"/>
        <v>-10.579442432045795</v>
      </c>
      <c r="AH18" s="55">
        <f t="shared" si="25"/>
        <v>-5.5794424320457949</v>
      </c>
    </row>
    <row r="19" spans="3:34" ht="13.5" thickBot="1">
      <c r="C19" s="27">
        <v>45</v>
      </c>
      <c r="D19" s="18">
        <v>45</v>
      </c>
      <c r="E19" s="20">
        <f t="shared" si="1"/>
        <v>37.956783031579697</v>
      </c>
      <c r="F19" s="12">
        <f t="shared" si="2"/>
        <v>46.691525958289965</v>
      </c>
      <c r="G19" s="20">
        <f t="shared" si="3"/>
        <v>40.367785349585297</v>
      </c>
      <c r="H19" s="12">
        <f t="shared" si="4"/>
        <v>49.840054095713818</v>
      </c>
      <c r="I19" s="20">
        <f t="shared" si="5"/>
        <v>43.078787667590888</v>
      </c>
      <c r="J19" s="36">
        <f t="shared" si="6"/>
        <v>53.188582233137673</v>
      </c>
      <c r="K19" s="39">
        <f t="shared" si="7"/>
        <v>39.367785349585297</v>
      </c>
      <c r="L19" s="67">
        <f t="shared" si="8"/>
        <v>44.940054095713819</v>
      </c>
      <c r="M19" s="54">
        <f t="shared" si="9"/>
        <v>-34.940054095713819</v>
      </c>
      <c r="N19" s="40">
        <f t="shared" si="9"/>
        <v>-29.940054095713819</v>
      </c>
      <c r="O19" s="40">
        <f t="shared" si="9"/>
        <v>-24.940054095713819</v>
      </c>
      <c r="P19" s="91">
        <f t="shared" si="9"/>
        <v>-19.940054095713819</v>
      </c>
      <c r="Q19" s="40">
        <f t="shared" si="9"/>
        <v>-14.940054095713819</v>
      </c>
      <c r="R19" s="40">
        <f t="shared" si="9"/>
        <v>-9.940054095713819</v>
      </c>
      <c r="S19" s="55">
        <f t="shared" si="9"/>
        <v>-4.940054095713819</v>
      </c>
      <c r="T19" s="54">
        <f t="shared" si="11"/>
        <v>-29.367785349585297</v>
      </c>
      <c r="U19" s="40">
        <f t="shared" si="12"/>
        <v>-24.367785349585297</v>
      </c>
      <c r="V19" s="40">
        <f t="shared" si="13"/>
        <v>-19.367785349585297</v>
      </c>
      <c r="W19" s="40">
        <f t="shared" si="14"/>
        <v>-14.367785349585297</v>
      </c>
      <c r="X19" s="40">
        <f t="shared" si="15"/>
        <v>-9.3677853495852972</v>
      </c>
      <c r="Y19" s="40">
        <f t="shared" si="16"/>
        <v>-4.3677853495852972</v>
      </c>
      <c r="Z19" s="40">
        <f t="shared" si="17"/>
        <v>0.63221465041470282</v>
      </c>
      <c r="AA19" s="40">
        <f t="shared" si="18"/>
        <v>-29.367785349585297</v>
      </c>
      <c r="AB19" s="40">
        <f t="shared" si="19"/>
        <v>-24.367785349585297</v>
      </c>
      <c r="AC19" s="40">
        <f t="shared" si="20"/>
        <v>-19.367785349585297</v>
      </c>
      <c r="AD19" s="91">
        <f t="shared" si="21"/>
        <v>-14.367785349585297</v>
      </c>
      <c r="AE19" s="91">
        <f t="shared" si="22"/>
        <v>-9.3677853495852972</v>
      </c>
      <c r="AF19" s="91">
        <f t="shared" si="23"/>
        <v>-9.3677853495852972</v>
      </c>
      <c r="AG19" s="40">
        <f t="shared" si="24"/>
        <v>-4.3677853495852972</v>
      </c>
      <c r="AH19" s="55">
        <f t="shared" si="25"/>
        <v>0.63221465041470282</v>
      </c>
    </row>
    <row r="20" spans="3:34" ht="13.5" thickBot="1">
      <c r="C20" s="27">
        <v>45</v>
      </c>
      <c r="D20" s="18">
        <v>30</v>
      </c>
      <c r="E20" s="20">
        <f t="shared" si="1"/>
        <v>31.072196431852646</v>
      </c>
      <c r="F20" s="12">
        <f t="shared" si="2"/>
        <v>45.785152937579184</v>
      </c>
      <c r="G20" s="20">
        <f t="shared" si="3"/>
        <v>32.88791494612245</v>
      </c>
      <c r="H20" s="12">
        <f t="shared" si="4"/>
        <v>48.855310475467888</v>
      </c>
      <c r="I20" s="20">
        <f t="shared" si="5"/>
        <v>34.951869651371737</v>
      </c>
      <c r="J20" s="36">
        <f t="shared" si="6"/>
        <v>52.118653178614423</v>
      </c>
      <c r="K20" s="39">
        <f t="shared" si="7"/>
        <v>33.156128267124799</v>
      </c>
      <c r="L20" s="67">
        <f t="shared" si="8"/>
        <v>44.122273926651459</v>
      </c>
      <c r="M20" s="54">
        <f t="shared" si="9"/>
        <v>-34.122273926651459</v>
      </c>
      <c r="N20" s="40">
        <f t="shared" si="9"/>
        <v>-29.122273926651459</v>
      </c>
      <c r="O20" s="40">
        <f t="shared" si="9"/>
        <v>-24.122273926651459</v>
      </c>
      <c r="P20" s="91">
        <f t="shared" si="9"/>
        <v>-19.122273926651459</v>
      </c>
      <c r="Q20" s="40">
        <f t="shared" si="9"/>
        <v>-14.122273926651459</v>
      </c>
      <c r="R20" s="40">
        <f t="shared" si="9"/>
        <v>-9.1222739266514594</v>
      </c>
      <c r="S20" s="55">
        <f t="shared" si="9"/>
        <v>-4.1222739266514594</v>
      </c>
      <c r="T20" s="54">
        <f t="shared" si="11"/>
        <v>-23.156128267124799</v>
      </c>
      <c r="U20" s="40">
        <f t="shared" si="12"/>
        <v>-18.156128267124799</v>
      </c>
      <c r="V20" s="40">
        <f t="shared" si="13"/>
        <v>-13.156128267124799</v>
      </c>
      <c r="W20" s="40">
        <f t="shared" si="14"/>
        <v>-8.1561282671247994</v>
      </c>
      <c r="X20" s="40">
        <f t="shared" si="15"/>
        <v>-3.1561282671247994</v>
      </c>
      <c r="Y20" s="40">
        <f t="shared" si="16"/>
        <v>1.8438717328752006</v>
      </c>
      <c r="Z20" s="40">
        <f t="shared" si="17"/>
        <v>6.8438717328752006</v>
      </c>
      <c r="AA20" s="40">
        <f t="shared" si="18"/>
        <v>-23.156128267124799</v>
      </c>
      <c r="AB20" s="40">
        <f t="shared" si="19"/>
        <v>-18.156128267124799</v>
      </c>
      <c r="AC20" s="40">
        <f t="shared" si="20"/>
        <v>-13.156128267124799</v>
      </c>
      <c r="AD20" s="91">
        <f t="shared" si="21"/>
        <v>-8.1561282671247994</v>
      </c>
      <c r="AE20" s="91">
        <f t="shared" si="22"/>
        <v>-3.1561282671247994</v>
      </c>
      <c r="AF20" s="91">
        <f t="shared" si="23"/>
        <v>-3.1561282671247994</v>
      </c>
      <c r="AG20" s="40">
        <f t="shared" si="24"/>
        <v>1.8438717328752006</v>
      </c>
      <c r="AH20" s="55">
        <f t="shared" si="25"/>
        <v>6.8438717328752006</v>
      </c>
    </row>
    <row r="21" spans="3:34" ht="13.5" thickBot="1">
      <c r="C21" s="27">
        <v>45</v>
      </c>
      <c r="D21" s="18">
        <v>15</v>
      </c>
      <c r="E21" s="20">
        <f t="shared" si="1"/>
        <v>24.6567830315797</v>
      </c>
      <c r="F21" s="12">
        <f t="shared" si="2"/>
        <v>43.127801698956034</v>
      </c>
      <c r="G21" s="20">
        <f t="shared" si="3"/>
        <v>25.917785349585301</v>
      </c>
      <c r="H21" s="12">
        <f t="shared" si="4"/>
        <v>45.968188265084095</v>
      </c>
      <c r="I21" s="20">
        <f t="shared" si="5"/>
        <v>27.378787667590892</v>
      </c>
      <c r="J21" s="36">
        <f t="shared" si="6"/>
        <v>48.981779911969049</v>
      </c>
      <c r="K21" s="39">
        <f t="shared" si="7"/>
        <v>27.367785349585297</v>
      </c>
      <c r="L21" s="67">
        <f t="shared" si="8"/>
        <v>41.724663786540347</v>
      </c>
      <c r="M21" s="54">
        <f t="shared" si="9"/>
        <v>-31.724663786540347</v>
      </c>
      <c r="N21" s="40">
        <f t="shared" si="9"/>
        <v>-26.724663786540347</v>
      </c>
      <c r="O21" s="40">
        <f t="shared" si="9"/>
        <v>-21.724663786540347</v>
      </c>
      <c r="P21" s="91">
        <f t="shared" si="9"/>
        <v>-16.724663786540347</v>
      </c>
      <c r="Q21" s="40">
        <f t="shared" si="9"/>
        <v>-11.724663786540347</v>
      </c>
      <c r="R21" s="40">
        <f t="shared" si="9"/>
        <v>-6.7246637865403471</v>
      </c>
      <c r="S21" s="55">
        <f t="shared" si="9"/>
        <v>-1.7246637865403471</v>
      </c>
      <c r="T21" s="54">
        <f t="shared" si="11"/>
        <v>-17.367785349585297</v>
      </c>
      <c r="U21" s="40">
        <f t="shared" si="12"/>
        <v>-12.367785349585297</v>
      </c>
      <c r="V21" s="40">
        <f t="shared" si="13"/>
        <v>-7.3677853495852972</v>
      </c>
      <c r="W21" s="40">
        <f t="shared" si="14"/>
        <v>-2.3677853495852972</v>
      </c>
      <c r="X21" s="40">
        <f t="shared" si="15"/>
        <v>2.6322146504147028</v>
      </c>
      <c r="Y21" s="40">
        <f t="shared" si="16"/>
        <v>7.6322146504147028</v>
      </c>
      <c r="Z21" s="40">
        <f t="shared" si="17"/>
        <v>12.632214650414703</v>
      </c>
      <c r="AA21" s="40">
        <f t="shared" si="18"/>
        <v>-17.367785349585297</v>
      </c>
      <c r="AB21" s="40">
        <f t="shared" si="19"/>
        <v>-12.367785349585297</v>
      </c>
      <c r="AC21" s="40">
        <f t="shared" si="20"/>
        <v>-7.3677853495852972</v>
      </c>
      <c r="AD21" s="91">
        <f t="shared" si="21"/>
        <v>-2.3677853495852972</v>
      </c>
      <c r="AE21" s="91">
        <f t="shared" si="22"/>
        <v>2.6322146504147028</v>
      </c>
      <c r="AF21" s="91">
        <f t="shared" si="23"/>
        <v>2.6322146504147028</v>
      </c>
      <c r="AG21" s="40">
        <f t="shared" si="24"/>
        <v>7.6322146504147028</v>
      </c>
      <c r="AH21" s="55">
        <f t="shared" si="25"/>
        <v>12.632214650414703</v>
      </c>
    </row>
    <row r="22" spans="3:34" ht="13.5" thickBot="1">
      <c r="C22" s="27">
        <v>45</v>
      </c>
      <c r="D22" s="19">
        <v>0</v>
      </c>
      <c r="E22" s="30">
        <f t="shared" si="1"/>
        <v>19.147742652017534</v>
      </c>
      <c r="F22" s="31">
        <f t="shared" si="2"/>
        <v>38.900566337852126</v>
      </c>
      <c r="G22" s="30">
        <f t="shared" si="3"/>
        <v>19.932399373294075</v>
      </c>
      <c r="H22" s="31">
        <f t="shared" si="4"/>
        <v>41.375440072005041</v>
      </c>
      <c r="I22" s="30">
        <f t="shared" si="5"/>
        <v>20.8756347383333</v>
      </c>
      <c r="J22" s="37">
        <f t="shared" si="6"/>
        <v>43.991735162395265</v>
      </c>
      <c r="K22" s="39">
        <f t="shared" si="7"/>
        <v>22.397222601108158</v>
      </c>
      <c r="L22" s="67">
        <f t="shared" si="8"/>
        <v>37.910616844190962</v>
      </c>
      <c r="M22" s="54">
        <f t="shared" si="9"/>
        <v>-27.910616844190962</v>
      </c>
      <c r="N22" s="40">
        <f t="shared" si="9"/>
        <v>-22.910616844190962</v>
      </c>
      <c r="O22" s="40">
        <f t="shared" si="9"/>
        <v>-17.910616844190962</v>
      </c>
      <c r="P22" s="91">
        <f t="shared" si="9"/>
        <v>-12.910616844190962</v>
      </c>
      <c r="Q22" s="40">
        <f t="shared" si="9"/>
        <v>-7.9106168441909617</v>
      </c>
      <c r="R22" s="40">
        <f t="shared" si="9"/>
        <v>-2.9106168441909617</v>
      </c>
      <c r="S22" s="55">
        <f t="shared" si="9"/>
        <v>2.0893831558090383</v>
      </c>
      <c r="T22" s="54">
        <f t="shared" si="11"/>
        <v>-12.397222601108158</v>
      </c>
      <c r="U22" s="40">
        <f t="shared" si="12"/>
        <v>-7.3972226011081581</v>
      </c>
      <c r="V22" s="40">
        <f t="shared" si="13"/>
        <v>-2.3972226011081581</v>
      </c>
      <c r="W22" s="40">
        <f t="shared" si="14"/>
        <v>2.6027773988918419</v>
      </c>
      <c r="X22" s="40">
        <f t="shared" si="15"/>
        <v>7.6027773988918419</v>
      </c>
      <c r="Y22" s="40">
        <f t="shared" si="16"/>
        <v>12.602777398891842</v>
      </c>
      <c r="Z22" s="40">
        <f t="shared" si="17"/>
        <v>17.602777398891842</v>
      </c>
      <c r="AA22" s="40">
        <f t="shared" si="18"/>
        <v>-12.397222601108158</v>
      </c>
      <c r="AB22" s="40">
        <f t="shared" si="19"/>
        <v>-7.3972226011081581</v>
      </c>
      <c r="AC22" s="40">
        <f t="shared" si="20"/>
        <v>-2.3972226011081581</v>
      </c>
      <c r="AD22" s="91">
        <f t="shared" si="21"/>
        <v>2.6027773988918419</v>
      </c>
      <c r="AE22" s="91">
        <f t="shared" si="22"/>
        <v>7.6027773988918419</v>
      </c>
      <c r="AF22" s="91">
        <f t="shared" si="23"/>
        <v>7.6027773988918419</v>
      </c>
      <c r="AG22" s="40">
        <f t="shared" si="24"/>
        <v>12.602777398891842</v>
      </c>
      <c r="AH22" s="55">
        <f t="shared" si="25"/>
        <v>17.602777398891842</v>
      </c>
    </row>
    <row r="23" spans="3:34" ht="13.5" thickBot="1">
      <c r="C23" s="27">
        <v>30</v>
      </c>
      <c r="D23" s="15">
        <v>90</v>
      </c>
      <c r="E23" s="28">
        <f t="shared" si="1"/>
        <v>60.882312286734447</v>
      </c>
      <c r="F23" s="29">
        <f t="shared" si="2"/>
        <v>29.85</v>
      </c>
      <c r="G23" s="28">
        <f t="shared" si="3"/>
        <v>65.277401350250472</v>
      </c>
      <c r="H23" s="29">
        <f t="shared" si="4"/>
        <v>31.6</v>
      </c>
      <c r="I23" s="28">
        <f t="shared" si="5"/>
        <v>70.14569549452338</v>
      </c>
      <c r="J23" s="35">
        <f t="shared" si="6"/>
        <v>33.450000000000003</v>
      </c>
      <c r="K23" s="39">
        <f t="shared" si="7"/>
        <v>60.033876871706724</v>
      </c>
      <c r="L23" s="67">
        <f t="shared" si="8"/>
        <v>29.150000000000002</v>
      </c>
      <c r="M23" s="54">
        <f t="shared" si="9"/>
        <v>-19.150000000000002</v>
      </c>
      <c r="N23" s="40">
        <f t="shared" si="9"/>
        <v>-14.150000000000002</v>
      </c>
      <c r="O23" s="40">
        <f t="shared" si="9"/>
        <v>-9.1500000000000021</v>
      </c>
      <c r="P23" s="91">
        <f t="shared" si="9"/>
        <v>-4.1500000000000021</v>
      </c>
      <c r="Q23" s="40">
        <f t="shared" si="9"/>
        <v>0.84999999999999787</v>
      </c>
      <c r="R23" s="40">
        <f t="shared" si="9"/>
        <v>5.8499999999999979</v>
      </c>
      <c r="S23" s="55">
        <f t="shared" si="9"/>
        <v>10.849999999999998</v>
      </c>
      <c r="T23" s="54">
        <f t="shared" si="11"/>
        <v>-50.033876871706724</v>
      </c>
      <c r="U23" s="40">
        <f t="shared" si="12"/>
        <v>-45.033876871706724</v>
      </c>
      <c r="V23" s="40">
        <f t="shared" si="13"/>
        <v>-40.033876871706724</v>
      </c>
      <c r="W23" s="40">
        <f t="shared" si="14"/>
        <v>-35.033876871706724</v>
      </c>
      <c r="X23" s="40">
        <f t="shared" si="15"/>
        <v>-30.033876871706724</v>
      </c>
      <c r="Y23" s="40">
        <f t="shared" si="16"/>
        <v>-25.033876871706724</v>
      </c>
      <c r="Z23" s="40">
        <f t="shared" si="17"/>
        <v>-20.033876871706724</v>
      </c>
      <c r="AA23" s="40">
        <f t="shared" si="18"/>
        <v>-50.033876871706724</v>
      </c>
      <c r="AB23" s="40">
        <f t="shared" si="19"/>
        <v>-45.033876871706724</v>
      </c>
      <c r="AC23" s="40">
        <f t="shared" si="20"/>
        <v>-40.033876871706724</v>
      </c>
      <c r="AD23" s="91">
        <f t="shared" si="21"/>
        <v>-35.033876871706724</v>
      </c>
      <c r="AE23" s="91">
        <f t="shared" si="22"/>
        <v>-30.033876871706724</v>
      </c>
      <c r="AF23" s="91">
        <f t="shared" si="23"/>
        <v>-30.033876871706724</v>
      </c>
      <c r="AG23" s="40">
        <f t="shared" si="24"/>
        <v>-25.033876871706724</v>
      </c>
      <c r="AH23" s="55">
        <f t="shared" si="25"/>
        <v>-20.033876871706724</v>
      </c>
    </row>
    <row r="24" spans="3:34" ht="13.5" thickBot="1">
      <c r="C24" s="27">
        <v>30</v>
      </c>
      <c r="D24" s="18">
        <v>75</v>
      </c>
      <c r="E24" s="20">
        <f t="shared" si="1"/>
        <v>56.655076925630539</v>
      </c>
      <c r="F24" s="12">
        <f t="shared" si="2"/>
        <v>35.35904037956216</v>
      </c>
      <c r="G24" s="20">
        <f t="shared" si="3"/>
        <v>60.684653157171418</v>
      </c>
      <c r="H24" s="12">
        <f t="shared" si="4"/>
        <v>37.585385976291221</v>
      </c>
      <c r="I24" s="20">
        <f t="shared" si="5"/>
        <v>65.155650744949597</v>
      </c>
      <c r="J24" s="36">
        <f t="shared" si="6"/>
        <v>39.953152929257591</v>
      </c>
      <c r="K24" s="39">
        <f t="shared" si="7"/>
        <v>56.219829929357331</v>
      </c>
      <c r="L24" s="67">
        <f t="shared" si="8"/>
        <v>34.120562748477141</v>
      </c>
      <c r="M24" s="54">
        <f t="shared" si="9"/>
        <v>-24.120562748477141</v>
      </c>
      <c r="N24" s="40">
        <f t="shared" si="9"/>
        <v>-19.120562748477141</v>
      </c>
      <c r="O24" s="40">
        <f t="shared" si="9"/>
        <v>-14.120562748477141</v>
      </c>
      <c r="P24" s="91">
        <f t="shared" si="9"/>
        <v>-9.1205627484771412</v>
      </c>
      <c r="Q24" s="40">
        <f t="shared" si="9"/>
        <v>-4.1205627484771412</v>
      </c>
      <c r="R24" s="40">
        <f t="shared" si="9"/>
        <v>0.87943725152285879</v>
      </c>
      <c r="S24" s="55">
        <f t="shared" si="9"/>
        <v>5.8794372515228588</v>
      </c>
      <c r="T24" s="54">
        <f t="shared" si="11"/>
        <v>-46.219829929357331</v>
      </c>
      <c r="U24" s="40">
        <f t="shared" si="12"/>
        <v>-41.219829929357331</v>
      </c>
      <c r="V24" s="40">
        <f t="shared" si="13"/>
        <v>-36.219829929357331</v>
      </c>
      <c r="W24" s="40">
        <f t="shared" si="14"/>
        <v>-31.219829929357331</v>
      </c>
      <c r="X24" s="40">
        <f t="shared" si="15"/>
        <v>-26.219829929357331</v>
      </c>
      <c r="Y24" s="40">
        <f t="shared" si="16"/>
        <v>-21.219829929357331</v>
      </c>
      <c r="Z24" s="40">
        <f t="shared" si="17"/>
        <v>-16.219829929357331</v>
      </c>
      <c r="AA24" s="40">
        <f t="shared" si="18"/>
        <v>-46.219829929357331</v>
      </c>
      <c r="AB24" s="40">
        <f t="shared" si="19"/>
        <v>-41.219829929357331</v>
      </c>
      <c r="AC24" s="40">
        <f t="shared" si="20"/>
        <v>-36.219829929357331</v>
      </c>
      <c r="AD24" s="91">
        <f t="shared" si="21"/>
        <v>-31.219829929357331</v>
      </c>
      <c r="AE24" s="91">
        <f t="shared" si="22"/>
        <v>-26.219829929357331</v>
      </c>
      <c r="AF24" s="91">
        <f t="shared" si="23"/>
        <v>-26.219829929357331</v>
      </c>
      <c r="AG24" s="40">
        <f t="shared" si="24"/>
        <v>-21.219829929357331</v>
      </c>
      <c r="AH24" s="55">
        <f t="shared" si="25"/>
        <v>-16.219829929357331</v>
      </c>
    </row>
    <row r="25" spans="3:34" ht="13.5" thickBot="1">
      <c r="C25" s="27">
        <v>30</v>
      </c>
      <c r="D25" s="18">
        <v>60</v>
      </c>
      <c r="E25" s="20">
        <f t="shared" si="1"/>
        <v>51.146036546068373</v>
      </c>
      <c r="F25" s="12">
        <f t="shared" si="2"/>
        <v>39.586275740666068</v>
      </c>
      <c r="G25" s="20">
        <f t="shared" si="3"/>
        <v>54.699267180880192</v>
      </c>
      <c r="H25" s="12">
        <f t="shared" si="4"/>
        <v>42.178134169370274</v>
      </c>
      <c r="I25" s="20">
        <f t="shared" si="5"/>
        <v>58.652497815692008</v>
      </c>
      <c r="J25" s="36">
        <f t="shared" si="6"/>
        <v>44.943197678831375</v>
      </c>
      <c r="K25" s="39">
        <f t="shared" si="7"/>
        <v>51.249267180880196</v>
      </c>
      <c r="L25" s="67">
        <f t="shared" si="8"/>
        <v>37.934609690826527</v>
      </c>
      <c r="M25" s="54">
        <f t="shared" si="9"/>
        <v>-27.934609690826527</v>
      </c>
      <c r="N25" s="40">
        <f t="shared" si="9"/>
        <v>-22.934609690826527</v>
      </c>
      <c r="O25" s="40">
        <f t="shared" si="9"/>
        <v>-17.934609690826527</v>
      </c>
      <c r="P25" s="91">
        <f t="shared" si="9"/>
        <v>-12.934609690826527</v>
      </c>
      <c r="Q25" s="40">
        <f t="shared" si="9"/>
        <v>-7.9346096908265267</v>
      </c>
      <c r="R25" s="40">
        <f t="shared" si="9"/>
        <v>-2.9346096908265267</v>
      </c>
      <c r="S25" s="55">
        <f t="shared" si="9"/>
        <v>2.0653903091734733</v>
      </c>
      <c r="T25" s="54">
        <f t="shared" si="11"/>
        <v>-41.249267180880196</v>
      </c>
      <c r="U25" s="40">
        <f t="shared" si="12"/>
        <v>-36.249267180880196</v>
      </c>
      <c r="V25" s="40">
        <f t="shared" si="13"/>
        <v>-31.249267180880196</v>
      </c>
      <c r="W25" s="40">
        <f t="shared" si="14"/>
        <v>-26.249267180880196</v>
      </c>
      <c r="X25" s="40">
        <f t="shared" si="15"/>
        <v>-21.249267180880196</v>
      </c>
      <c r="Y25" s="40">
        <f t="shared" si="16"/>
        <v>-16.249267180880196</v>
      </c>
      <c r="Z25" s="40">
        <f t="shared" si="17"/>
        <v>-11.249267180880196</v>
      </c>
      <c r="AA25" s="40">
        <f t="shared" si="18"/>
        <v>-41.249267180880196</v>
      </c>
      <c r="AB25" s="40">
        <f t="shared" si="19"/>
        <v>-36.249267180880196</v>
      </c>
      <c r="AC25" s="40">
        <f t="shared" si="20"/>
        <v>-31.249267180880196</v>
      </c>
      <c r="AD25" s="91">
        <f t="shared" si="21"/>
        <v>-26.249267180880196</v>
      </c>
      <c r="AE25" s="91">
        <f t="shared" si="22"/>
        <v>-21.249267180880196</v>
      </c>
      <c r="AF25" s="91">
        <f t="shared" si="23"/>
        <v>-21.249267180880196</v>
      </c>
      <c r="AG25" s="40">
        <f t="shared" si="24"/>
        <v>-16.249267180880196</v>
      </c>
      <c r="AH25" s="55">
        <f t="shared" si="25"/>
        <v>-11.249267180880196</v>
      </c>
    </row>
    <row r="26" spans="3:34" ht="13.5" thickBot="1">
      <c r="C26" s="27">
        <v>30</v>
      </c>
      <c r="D26" s="18">
        <v>45</v>
      </c>
      <c r="E26" s="20">
        <f t="shared" si="1"/>
        <v>44.730623145795427</v>
      </c>
      <c r="F26" s="12">
        <f t="shared" si="2"/>
        <v>42.243626979289218</v>
      </c>
      <c r="G26" s="20">
        <f t="shared" si="3"/>
        <v>47.729137584343043</v>
      </c>
      <c r="H26" s="12">
        <f t="shared" si="4"/>
        <v>45.065256379754075</v>
      </c>
      <c r="I26" s="20">
        <f t="shared" si="5"/>
        <v>51.079415831911163</v>
      </c>
      <c r="J26" s="36">
        <f t="shared" si="6"/>
        <v>48.080070945476749</v>
      </c>
      <c r="K26" s="39">
        <f t="shared" si="7"/>
        <v>45.460924263340694</v>
      </c>
      <c r="L26" s="67">
        <f t="shared" si="8"/>
        <v>40.332219830937639</v>
      </c>
      <c r="M26" s="54">
        <f t="shared" ref="M26:S35" si="26">M$15-$L26</f>
        <v>-30.332219830937639</v>
      </c>
      <c r="N26" s="40">
        <f t="shared" si="26"/>
        <v>-25.332219830937639</v>
      </c>
      <c r="O26" s="40">
        <f t="shared" si="26"/>
        <v>-20.332219830937639</v>
      </c>
      <c r="P26" s="91">
        <f t="shared" si="26"/>
        <v>-15.332219830937639</v>
      </c>
      <c r="Q26" s="40">
        <f t="shared" si="26"/>
        <v>-10.332219830937639</v>
      </c>
      <c r="R26" s="40">
        <f t="shared" si="26"/>
        <v>-5.332219830937639</v>
      </c>
      <c r="S26" s="55">
        <f t="shared" si="26"/>
        <v>-0.33221983093763896</v>
      </c>
      <c r="T26" s="54">
        <f t="shared" si="11"/>
        <v>-35.460924263340694</v>
      </c>
      <c r="U26" s="40">
        <f t="shared" si="12"/>
        <v>-30.460924263340694</v>
      </c>
      <c r="V26" s="40">
        <f t="shared" si="13"/>
        <v>-25.460924263340694</v>
      </c>
      <c r="W26" s="40">
        <f t="shared" si="14"/>
        <v>-20.460924263340694</v>
      </c>
      <c r="X26" s="40">
        <f t="shared" si="15"/>
        <v>-15.460924263340694</v>
      </c>
      <c r="Y26" s="40">
        <f t="shared" si="16"/>
        <v>-10.460924263340694</v>
      </c>
      <c r="Z26" s="40">
        <f t="shared" si="17"/>
        <v>-5.4609242633406936</v>
      </c>
      <c r="AA26" s="40">
        <f t="shared" si="18"/>
        <v>-35.460924263340694</v>
      </c>
      <c r="AB26" s="40">
        <f t="shared" si="19"/>
        <v>-30.460924263340694</v>
      </c>
      <c r="AC26" s="40">
        <f t="shared" si="20"/>
        <v>-25.460924263340694</v>
      </c>
      <c r="AD26" s="91">
        <f t="shared" si="21"/>
        <v>-20.460924263340694</v>
      </c>
      <c r="AE26" s="91">
        <f t="shared" si="22"/>
        <v>-15.460924263340694</v>
      </c>
      <c r="AF26" s="91">
        <f t="shared" si="23"/>
        <v>-15.460924263340694</v>
      </c>
      <c r="AG26" s="40">
        <f t="shared" si="24"/>
        <v>-10.460924263340694</v>
      </c>
      <c r="AH26" s="55">
        <f t="shared" si="25"/>
        <v>-5.4609242633406936</v>
      </c>
    </row>
    <row r="27" spans="3:34" ht="13.5" thickBot="1">
      <c r="C27" s="27">
        <v>30</v>
      </c>
      <c r="D27" s="18">
        <v>30</v>
      </c>
      <c r="E27" s="20">
        <f t="shared" si="1"/>
        <v>37.846036546068376</v>
      </c>
      <c r="F27" s="12">
        <f t="shared" si="2"/>
        <v>43.15</v>
      </c>
      <c r="G27" s="20">
        <f t="shared" si="3"/>
        <v>40.249267180880196</v>
      </c>
      <c r="H27" s="12">
        <f t="shared" si="4"/>
        <v>46.05</v>
      </c>
      <c r="I27" s="20">
        <f t="shared" si="5"/>
        <v>42.952497815692013</v>
      </c>
      <c r="J27" s="36">
        <f t="shared" si="6"/>
        <v>49.15</v>
      </c>
      <c r="K27" s="39">
        <f t="shared" si="7"/>
        <v>39.249267180880196</v>
      </c>
      <c r="L27" s="67">
        <f t="shared" si="8"/>
        <v>41.15</v>
      </c>
      <c r="M27" s="54">
        <f t="shared" si="26"/>
        <v>-31.15</v>
      </c>
      <c r="N27" s="40">
        <f t="shared" si="26"/>
        <v>-26.15</v>
      </c>
      <c r="O27" s="40">
        <f t="shared" si="26"/>
        <v>-21.15</v>
      </c>
      <c r="P27" s="91">
        <f t="shared" si="26"/>
        <v>-16.149999999999999</v>
      </c>
      <c r="Q27" s="40">
        <f t="shared" si="26"/>
        <v>-11.149999999999999</v>
      </c>
      <c r="R27" s="40">
        <f t="shared" si="26"/>
        <v>-6.1499999999999986</v>
      </c>
      <c r="S27" s="55">
        <f t="shared" si="26"/>
        <v>-1.1499999999999986</v>
      </c>
      <c r="T27" s="54">
        <f t="shared" si="11"/>
        <v>-29.249267180880196</v>
      </c>
      <c r="U27" s="40">
        <f t="shared" si="12"/>
        <v>-24.249267180880196</v>
      </c>
      <c r="V27" s="40">
        <f t="shared" si="13"/>
        <v>-19.249267180880196</v>
      </c>
      <c r="W27" s="40">
        <f t="shared" si="14"/>
        <v>-14.249267180880196</v>
      </c>
      <c r="X27" s="40">
        <f t="shared" si="15"/>
        <v>-9.2492671808801958</v>
      </c>
      <c r="Y27" s="40">
        <f t="shared" si="16"/>
        <v>-4.2492671808801958</v>
      </c>
      <c r="Z27" s="40">
        <f t="shared" si="17"/>
        <v>0.75073281911980416</v>
      </c>
      <c r="AA27" s="40">
        <f t="shared" si="18"/>
        <v>-29.249267180880196</v>
      </c>
      <c r="AB27" s="40">
        <f t="shared" si="19"/>
        <v>-24.249267180880196</v>
      </c>
      <c r="AC27" s="40">
        <f t="shared" si="20"/>
        <v>-19.249267180880196</v>
      </c>
      <c r="AD27" s="91">
        <f t="shared" si="21"/>
        <v>-14.249267180880196</v>
      </c>
      <c r="AE27" s="91">
        <f t="shared" si="22"/>
        <v>-9.2492671808801958</v>
      </c>
      <c r="AF27" s="91">
        <f t="shared" si="23"/>
        <v>-9.2492671808801958</v>
      </c>
      <c r="AG27" s="40">
        <f t="shared" si="24"/>
        <v>-4.2492671808801958</v>
      </c>
      <c r="AH27" s="55">
        <f t="shared" si="25"/>
        <v>0.75073281911980416</v>
      </c>
    </row>
    <row r="28" spans="3:34" ht="13.5" thickBot="1">
      <c r="C28" s="27">
        <v>30</v>
      </c>
      <c r="D28" s="18">
        <v>15</v>
      </c>
      <c r="E28" s="20">
        <f t="shared" si="1"/>
        <v>30.961449946341325</v>
      </c>
      <c r="F28" s="12">
        <f t="shared" si="2"/>
        <v>42.243626979289218</v>
      </c>
      <c r="G28" s="20">
        <f t="shared" si="3"/>
        <v>32.769396777417349</v>
      </c>
      <c r="H28" s="12">
        <f t="shared" si="4"/>
        <v>45.065256379754075</v>
      </c>
      <c r="I28" s="20">
        <f t="shared" si="5"/>
        <v>34.825579799472862</v>
      </c>
      <c r="J28" s="36">
        <f t="shared" si="6"/>
        <v>48.080070945476749</v>
      </c>
      <c r="K28" s="39">
        <f t="shared" si="7"/>
        <v>33.037610098419698</v>
      </c>
      <c r="L28" s="67">
        <f t="shared" si="8"/>
        <v>40.332219830937639</v>
      </c>
      <c r="M28" s="54">
        <f t="shared" si="26"/>
        <v>-30.332219830937639</v>
      </c>
      <c r="N28" s="40">
        <f t="shared" si="26"/>
        <v>-25.332219830937639</v>
      </c>
      <c r="O28" s="40">
        <f t="shared" si="26"/>
        <v>-20.332219830937639</v>
      </c>
      <c r="P28" s="91">
        <f t="shared" si="26"/>
        <v>-15.332219830937639</v>
      </c>
      <c r="Q28" s="40">
        <f t="shared" si="26"/>
        <v>-10.332219830937639</v>
      </c>
      <c r="R28" s="40">
        <f t="shared" si="26"/>
        <v>-5.332219830937639</v>
      </c>
      <c r="S28" s="55">
        <f t="shared" si="26"/>
        <v>-0.33221983093763896</v>
      </c>
      <c r="T28" s="54">
        <f t="shared" si="11"/>
        <v>-23.037610098419698</v>
      </c>
      <c r="U28" s="40">
        <f t="shared" si="12"/>
        <v>-18.037610098419698</v>
      </c>
      <c r="V28" s="40">
        <f t="shared" si="13"/>
        <v>-13.037610098419698</v>
      </c>
      <c r="W28" s="40">
        <f t="shared" si="14"/>
        <v>-8.0376100984196981</v>
      </c>
      <c r="X28" s="40">
        <f t="shared" si="15"/>
        <v>-3.0376100984196981</v>
      </c>
      <c r="Y28" s="40">
        <f t="shared" si="16"/>
        <v>1.9623899015803019</v>
      </c>
      <c r="Z28" s="40">
        <f t="shared" si="17"/>
        <v>6.9623899015803019</v>
      </c>
      <c r="AA28" s="40">
        <f t="shared" si="18"/>
        <v>-23.037610098419698</v>
      </c>
      <c r="AB28" s="40">
        <f t="shared" si="19"/>
        <v>-18.037610098419698</v>
      </c>
      <c r="AC28" s="40">
        <f t="shared" si="20"/>
        <v>-13.037610098419698</v>
      </c>
      <c r="AD28" s="91">
        <f t="shared" si="21"/>
        <v>-8.0376100984196981</v>
      </c>
      <c r="AE28" s="91">
        <f t="shared" si="22"/>
        <v>-3.0376100984196981</v>
      </c>
      <c r="AF28" s="91">
        <f t="shared" si="23"/>
        <v>-3.0376100984196981</v>
      </c>
      <c r="AG28" s="40">
        <f t="shared" si="24"/>
        <v>1.9623899015803019</v>
      </c>
      <c r="AH28" s="55">
        <f t="shared" si="25"/>
        <v>6.9623899015803019</v>
      </c>
    </row>
    <row r="29" spans="3:34" ht="13.5" thickBot="1">
      <c r="C29" s="27">
        <v>30</v>
      </c>
      <c r="D29" s="19">
        <v>0</v>
      </c>
      <c r="E29" s="30">
        <f t="shared" si="1"/>
        <v>24.546036546068379</v>
      </c>
      <c r="F29" s="31">
        <f t="shared" si="2"/>
        <v>39.586275740666068</v>
      </c>
      <c r="G29" s="30">
        <f t="shared" si="3"/>
        <v>25.7992671808802</v>
      </c>
      <c r="H29" s="31">
        <f t="shared" si="4"/>
        <v>42.178134169370274</v>
      </c>
      <c r="I29" s="30">
        <f t="shared" si="5"/>
        <v>27.252497815692017</v>
      </c>
      <c r="J29" s="37">
        <f t="shared" si="6"/>
        <v>44.943197678831375</v>
      </c>
      <c r="K29" s="39">
        <f t="shared" si="7"/>
        <v>27.249267180880196</v>
      </c>
      <c r="L29" s="67">
        <f t="shared" si="8"/>
        <v>37.934609690826527</v>
      </c>
      <c r="M29" s="54">
        <f t="shared" si="26"/>
        <v>-27.934609690826527</v>
      </c>
      <c r="N29" s="40">
        <f t="shared" si="26"/>
        <v>-22.934609690826527</v>
      </c>
      <c r="O29" s="40">
        <f t="shared" si="26"/>
        <v>-17.934609690826527</v>
      </c>
      <c r="P29" s="91">
        <f t="shared" si="26"/>
        <v>-12.934609690826527</v>
      </c>
      <c r="Q29" s="40">
        <f t="shared" si="26"/>
        <v>-7.9346096908265267</v>
      </c>
      <c r="R29" s="40">
        <f t="shared" si="26"/>
        <v>-2.9346096908265267</v>
      </c>
      <c r="S29" s="55">
        <f t="shared" si="26"/>
        <v>2.0653903091734733</v>
      </c>
      <c r="T29" s="54">
        <f t="shared" si="11"/>
        <v>-17.249267180880196</v>
      </c>
      <c r="U29" s="40">
        <f t="shared" si="12"/>
        <v>-12.249267180880196</v>
      </c>
      <c r="V29" s="40">
        <f t="shared" si="13"/>
        <v>-7.2492671808801958</v>
      </c>
      <c r="W29" s="40">
        <f t="shared" si="14"/>
        <v>-2.2492671808801958</v>
      </c>
      <c r="X29" s="40">
        <f t="shared" si="15"/>
        <v>2.7507328191198042</v>
      </c>
      <c r="Y29" s="40">
        <f t="shared" si="16"/>
        <v>7.7507328191198042</v>
      </c>
      <c r="Z29" s="40">
        <f t="shared" si="17"/>
        <v>12.750732819119804</v>
      </c>
      <c r="AA29" s="40">
        <f t="shared" si="18"/>
        <v>-17.249267180880196</v>
      </c>
      <c r="AB29" s="40">
        <f t="shared" si="19"/>
        <v>-12.249267180880196</v>
      </c>
      <c r="AC29" s="40">
        <f t="shared" si="20"/>
        <v>-7.2492671808801958</v>
      </c>
      <c r="AD29" s="91">
        <f t="shared" si="21"/>
        <v>-2.2492671808801958</v>
      </c>
      <c r="AE29" s="91">
        <f t="shared" si="22"/>
        <v>2.7507328191198042</v>
      </c>
      <c r="AF29" s="91">
        <f t="shared" si="23"/>
        <v>2.7507328191198042</v>
      </c>
      <c r="AG29" s="40">
        <f t="shared" si="24"/>
        <v>7.7507328191198042</v>
      </c>
      <c r="AH29" s="55">
        <f t="shared" si="25"/>
        <v>12.750732819119804</v>
      </c>
    </row>
    <row r="30" spans="3:34" ht="13.5" thickBot="1">
      <c r="C30" s="27">
        <v>15</v>
      </c>
      <c r="D30" s="15">
        <v>90</v>
      </c>
      <c r="E30" s="28">
        <f t="shared" si="1"/>
        <v>63.266897132513677</v>
      </c>
      <c r="F30" s="29">
        <f t="shared" si="2"/>
        <v>19.310392270980156</v>
      </c>
      <c r="G30" s="28">
        <f t="shared" si="3"/>
        <v>67.872615666538152</v>
      </c>
      <c r="H30" s="29">
        <f t="shared" si="4"/>
        <v>20.216258928838979</v>
      </c>
      <c r="I30" s="28">
        <f t="shared" si="5"/>
        <v>72.971519365820441</v>
      </c>
      <c r="J30" s="35">
        <f t="shared" si="6"/>
        <v>21.173889395718305</v>
      </c>
      <c r="K30" s="39">
        <f t="shared" si="7"/>
        <v>62.139579117721723</v>
      </c>
      <c r="L30" s="67">
        <f t="shared" si="8"/>
        <v>18.948045607836626</v>
      </c>
      <c r="M30" s="54">
        <f t="shared" si="26"/>
        <v>-8.9480456078366259</v>
      </c>
      <c r="N30" s="40">
        <f t="shared" si="26"/>
        <v>-3.9480456078366259</v>
      </c>
      <c r="O30" s="40">
        <f t="shared" si="26"/>
        <v>1.0519543921633741</v>
      </c>
      <c r="P30" s="91">
        <f t="shared" si="26"/>
        <v>6.0519543921633741</v>
      </c>
      <c r="Q30" s="40">
        <f t="shared" si="26"/>
        <v>11.051954392163374</v>
      </c>
      <c r="R30" s="40">
        <f t="shared" si="26"/>
        <v>16.051954392163374</v>
      </c>
      <c r="S30" s="55">
        <f t="shared" si="26"/>
        <v>21.051954392163374</v>
      </c>
      <c r="T30" s="54">
        <f t="shared" si="11"/>
        <v>-52.139579117721723</v>
      </c>
      <c r="U30" s="40">
        <f t="shared" si="12"/>
        <v>-47.139579117721723</v>
      </c>
      <c r="V30" s="40">
        <f t="shared" si="13"/>
        <v>-42.139579117721723</v>
      </c>
      <c r="W30" s="40">
        <f t="shared" si="14"/>
        <v>-37.139579117721723</v>
      </c>
      <c r="X30" s="40">
        <f t="shared" si="15"/>
        <v>-32.139579117721723</v>
      </c>
      <c r="Y30" s="40">
        <f t="shared" si="16"/>
        <v>-27.139579117721723</v>
      </c>
      <c r="Z30" s="40">
        <f t="shared" si="17"/>
        <v>-22.139579117721723</v>
      </c>
      <c r="AA30" s="40">
        <f t="shared" si="18"/>
        <v>-52.139579117721723</v>
      </c>
      <c r="AB30" s="40">
        <f t="shared" si="19"/>
        <v>-47.139579117721723</v>
      </c>
      <c r="AC30" s="40">
        <f t="shared" si="20"/>
        <v>-42.139579117721723</v>
      </c>
      <c r="AD30" s="91">
        <f t="shared" si="21"/>
        <v>-37.139579117721723</v>
      </c>
      <c r="AE30" s="91">
        <f t="shared" si="22"/>
        <v>-32.139579117721723</v>
      </c>
      <c r="AF30" s="91">
        <f t="shared" si="23"/>
        <v>-32.139579117721723</v>
      </c>
      <c r="AG30" s="40">
        <f t="shared" si="24"/>
        <v>-27.139579117721723</v>
      </c>
      <c r="AH30" s="55">
        <f t="shared" si="25"/>
        <v>-22.139579117721723</v>
      </c>
    </row>
    <row r="31" spans="3:34" ht="13.5" thickBot="1">
      <c r="C31" s="27">
        <v>15</v>
      </c>
      <c r="D31" s="18">
        <v>75</v>
      </c>
      <c r="E31" s="20">
        <f t="shared" si="1"/>
        <v>60.609545893890527</v>
      </c>
      <c r="F31" s="12">
        <f t="shared" si="2"/>
        <v>25.725805671253109</v>
      </c>
      <c r="G31" s="20">
        <f t="shared" si="3"/>
        <v>64.985493456154359</v>
      </c>
      <c r="H31" s="12">
        <f t="shared" si="4"/>
        <v>27.186388525376131</v>
      </c>
      <c r="I31" s="20">
        <f t="shared" si="5"/>
        <v>69.83464609917506</v>
      </c>
      <c r="J31" s="36">
        <f t="shared" si="6"/>
        <v>28.746971379499158</v>
      </c>
      <c r="K31" s="39">
        <f t="shared" si="7"/>
        <v>59.741968977610611</v>
      </c>
      <c r="L31" s="67">
        <f t="shared" si="8"/>
        <v>24.736388525376135</v>
      </c>
      <c r="M31" s="54">
        <f t="shared" si="26"/>
        <v>-14.736388525376135</v>
      </c>
      <c r="N31" s="40">
        <f t="shared" si="26"/>
        <v>-9.7363885253761353</v>
      </c>
      <c r="O31" s="40">
        <f t="shared" si="26"/>
        <v>-4.7363885253761353</v>
      </c>
      <c r="P31" s="91">
        <f t="shared" si="26"/>
        <v>0.26361147462386469</v>
      </c>
      <c r="Q31" s="40">
        <f t="shared" si="26"/>
        <v>5.2636114746238647</v>
      </c>
      <c r="R31" s="40">
        <f t="shared" si="26"/>
        <v>10.263611474623865</v>
      </c>
      <c r="S31" s="55">
        <f t="shared" si="26"/>
        <v>15.263611474623865</v>
      </c>
      <c r="T31" s="54">
        <f t="shared" si="11"/>
        <v>-49.741968977610611</v>
      </c>
      <c r="U31" s="40">
        <f t="shared" si="12"/>
        <v>-44.741968977610611</v>
      </c>
      <c r="V31" s="40">
        <f t="shared" si="13"/>
        <v>-39.741968977610611</v>
      </c>
      <c r="W31" s="40">
        <f t="shared" si="14"/>
        <v>-34.741968977610611</v>
      </c>
      <c r="X31" s="40">
        <f t="shared" si="15"/>
        <v>-29.741968977610611</v>
      </c>
      <c r="Y31" s="40">
        <f t="shared" si="16"/>
        <v>-24.741968977610611</v>
      </c>
      <c r="Z31" s="40">
        <f t="shared" si="17"/>
        <v>-19.741968977610611</v>
      </c>
      <c r="AA31" s="40">
        <f t="shared" si="18"/>
        <v>-49.741968977610611</v>
      </c>
      <c r="AB31" s="40">
        <f t="shared" si="19"/>
        <v>-44.741968977610611</v>
      </c>
      <c r="AC31" s="40">
        <f t="shared" si="20"/>
        <v>-39.741968977610611</v>
      </c>
      <c r="AD31" s="91">
        <f t="shared" si="21"/>
        <v>-34.741968977610611</v>
      </c>
      <c r="AE31" s="91">
        <f t="shared" si="22"/>
        <v>-29.741968977610611</v>
      </c>
      <c r="AF31" s="91">
        <f t="shared" si="23"/>
        <v>-29.741968977610611</v>
      </c>
      <c r="AG31" s="40">
        <f t="shared" si="24"/>
        <v>-24.741968977610611</v>
      </c>
      <c r="AH31" s="55">
        <f t="shared" si="25"/>
        <v>-19.741968977610611</v>
      </c>
    </row>
    <row r="32" spans="3:34" ht="13.5" thickBot="1">
      <c r="C32" s="27">
        <v>15</v>
      </c>
      <c r="D32" s="18">
        <v>60</v>
      </c>
      <c r="E32" s="20">
        <f t="shared" si="1"/>
        <v>56.382310532786626</v>
      </c>
      <c r="F32" s="12">
        <f t="shared" si="2"/>
        <v>31.234846050815271</v>
      </c>
      <c r="G32" s="20">
        <f t="shared" si="3"/>
        <v>60.392745263075305</v>
      </c>
      <c r="H32" s="12">
        <f t="shared" si="4"/>
        <v>33.17177450166735</v>
      </c>
      <c r="I32" s="20">
        <f t="shared" si="5"/>
        <v>64.844601349601277</v>
      </c>
      <c r="J32" s="36">
        <f t="shared" si="6"/>
        <v>35.250124308756746</v>
      </c>
      <c r="K32" s="39">
        <f t="shared" si="7"/>
        <v>55.927922035261219</v>
      </c>
      <c r="L32" s="67">
        <f t="shared" si="8"/>
        <v>29.706951273853271</v>
      </c>
      <c r="M32" s="54">
        <f t="shared" si="26"/>
        <v>-19.706951273853271</v>
      </c>
      <c r="N32" s="40">
        <f t="shared" si="26"/>
        <v>-14.706951273853271</v>
      </c>
      <c r="O32" s="40">
        <f t="shared" si="26"/>
        <v>-9.7069512738532708</v>
      </c>
      <c r="P32" s="91">
        <f t="shared" si="26"/>
        <v>-4.7069512738532708</v>
      </c>
      <c r="Q32" s="40">
        <f t="shared" si="26"/>
        <v>0.29304872614672917</v>
      </c>
      <c r="R32" s="40">
        <f t="shared" si="26"/>
        <v>5.2930487261467292</v>
      </c>
      <c r="S32" s="55">
        <f t="shared" si="26"/>
        <v>10.293048726146729</v>
      </c>
      <c r="T32" s="54">
        <f t="shared" si="11"/>
        <v>-45.927922035261219</v>
      </c>
      <c r="U32" s="40">
        <f t="shared" si="12"/>
        <v>-40.927922035261219</v>
      </c>
      <c r="V32" s="40">
        <f t="shared" si="13"/>
        <v>-35.927922035261219</v>
      </c>
      <c r="W32" s="40">
        <f t="shared" si="14"/>
        <v>-30.927922035261219</v>
      </c>
      <c r="X32" s="40">
        <f t="shared" si="15"/>
        <v>-25.927922035261219</v>
      </c>
      <c r="Y32" s="40">
        <f t="shared" si="16"/>
        <v>-20.927922035261219</v>
      </c>
      <c r="Z32" s="40">
        <f t="shared" si="17"/>
        <v>-15.927922035261219</v>
      </c>
      <c r="AA32" s="40">
        <f t="shared" si="18"/>
        <v>-45.927922035261219</v>
      </c>
      <c r="AB32" s="40">
        <f t="shared" si="19"/>
        <v>-40.927922035261219</v>
      </c>
      <c r="AC32" s="40">
        <f t="shared" si="20"/>
        <v>-35.927922035261219</v>
      </c>
      <c r="AD32" s="91">
        <f t="shared" si="20"/>
        <v>-30.927922035261219</v>
      </c>
      <c r="AE32" s="91">
        <f t="shared" si="20"/>
        <v>-25.927922035261219</v>
      </c>
      <c r="AF32" s="91">
        <f t="shared" si="23"/>
        <v>-25.927922035261219</v>
      </c>
      <c r="AG32" s="40">
        <f t="shared" si="24"/>
        <v>-20.927922035261219</v>
      </c>
      <c r="AH32" s="55">
        <f t="shared" si="25"/>
        <v>-15.927922035261219</v>
      </c>
    </row>
    <row r="33" spans="3:34" ht="13.5" thickBot="1">
      <c r="C33" s="27">
        <v>15</v>
      </c>
      <c r="D33" s="18">
        <v>45</v>
      </c>
      <c r="E33" s="20">
        <f t="shared" si="1"/>
        <v>50.87327015322446</v>
      </c>
      <c r="F33" s="12">
        <f t="shared" si="2"/>
        <v>35.462081411919172</v>
      </c>
      <c r="G33" s="20">
        <f t="shared" si="3"/>
        <v>54.407359286784079</v>
      </c>
      <c r="H33" s="12">
        <f t="shared" si="4"/>
        <v>37.764522694746404</v>
      </c>
      <c r="I33" s="20">
        <f t="shared" si="5"/>
        <v>58.341448420343688</v>
      </c>
      <c r="J33" s="36">
        <f t="shared" si="6"/>
        <v>40.24016905833053</v>
      </c>
      <c r="K33" s="39">
        <f t="shared" si="7"/>
        <v>50.957359286784083</v>
      </c>
      <c r="L33" s="67">
        <f t="shared" si="8"/>
        <v>33.520998216202656</v>
      </c>
      <c r="M33" s="54">
        <f t="shared" si="26"/>
        <v>-23.520998216202656</v>
      </c>
      <c r="N33" s="40">
        <f t="shared" si="26"/>
        <v>-18.520998216202656</v>
      </c>
      <c r="O33" s="40">
        <f t="shared" si="26"/>
        <v>-13.520998216202656</v>
      </c>
      <c r="P33" s="91">
        <f t="shared" si="26"/>
        <v>-8.5209982162026563</v>
      </c>
      <c r="Q33" s="40">
        <f t="shared" si="26"/>
        <v>-3.5209982162026563</v>
      </c>
      <c r="R33" s="40">
        <f t="shared" si="26"/>
        <v>1.4790017837973437</v>
      </c>
      <c r="S33" s="55">
        <f t="shared" si="26"/>
        <v>6.4790017837973437</v>
      </c>
      <c r="T33" s="54">
        <f t="shared" si="11"/>
        <v>-40.957359286784083</v>
      </c>
      <c r="U33" s="40">
        <f t="shared" si="12"/>
        <v>-35.957359286784083</v>
      </c>
      <c r="V33" s="40">
        <f t="shared" si="13"/>
        <v>-30.957359286784083</v>
      </c>
      <c r="W33" s="40">
        <f t="shared" si="14"/>
        <v>-25.957359286784083</v>
      </c>
      <c r="X33" s="40">
        <f t="shared" si="15"/>
        <v>-20.957359286784083</v>
      </c>
      <c r="Y33" s="40">
        <f t="shared" si="16"/>
        <v>-15.957359286784083</v>
      </c>
      <c r="Z33" s="40">
        <f t="shared" si="17"/>
        <v>-10.957359286784083</v>
      </c>
      <c r="AA33" s="40">
        <f t="shared" si="18"/>
        <v>-40.957359286784083</v>
      </c>
      <c r="AB33" s="40">
        <f t="shared" si="19"/>
        <v>-35.957359286784083</v>
      </c>
      <c r="AC33" s="40">
        <f t="shared" si="20"/>
        <v>-30.957359286784083</v>
      </c>
      <c r="AD33" s="91">
        <f t="shared" si="20"/>
        <v>-25.957359286784083</v>
      </c>
      <c r="AE33" s="91">
        <f t="shared" si="20"/>
        <v>-20.957359286784083</v>
      </c>
      <c r="AF33" s="91">
        <f t="shared" si="23"/>
        <v>-20.957359286784083</v>
      </c>
      <c r="AG33" s="40">
        <f t="shared" si="24"/>
        <v>-15.957359286784083</v>
      </c>
      <c r="AH33" s="55">
        <f t="shared" si="25"/>
        <v>-10.957359286784083</v>
      </c>
    </row>
    <row r="34" spans="3:34" ht="13.5" thickBot="1">
      <c r="C34" s="27">
        <v>15</v>
      </c>
      <c r="D34" s="18">
        <v>30</v>
      </c>
      <c r="E34" s="20">
        <f t="shared" si="1"/>
        <v>44.457856752951514</v>
      </c>
      <c r="F34" s="12">
        <f t="shared" si="2"/>
        <v>38.119432650542322</v>
      </c>
      <c r="G34" s="20">
        <f t="shared" si="3"/>
        <v>47.43722969024693</v>
      </c>
      <c r="H34" s="12">
        <f t="shared" si="4"/>
        <v>40.651644905130205</v>
      </c>
      <c r="I34" s="20">
        <f t="shared" si="5"/>
        <v>50.768366436562843</v>
      </c>
      <c r="J34" s="36">
        <f t="shared" si="6"/>
        <v>43.377042324975903</v>
      </c>
      <c r="K34" s="39">
        <f t="shared" si="7"/>
        <v>45.169016369244581</v>
      </c>
      <c r="L34" s="67">
        <f t="shared" si="8"/>
        <v>35.918608356313769</v>
      </c>
      <c r="M34" s="54">
        <f t="shared" si="26"/>
        <v>-25.918608356313769</v>
      </c>
      <c r="N34" s="40">
        <f t="shared" si="26"/>
        <v>-20.918608356313769</v>
      </c>
      <c r="O34" s="40">
        <f t="shared" si="26"/>
        <v>-15.918608356313769</v>
      </c>
      <c r="P34" s="91">
        <f t="shared" si="26"/>
        <v>-10.918608356313769</v>
      </c>
      <c r="Q34" s="40">
        <f t="shared" si="26"/>
        <v>-5.9186083563137686</v>
      </c>
      <c r="R34" s="40">
        <f t="shared" si="26"/>
        <v>-0.91860835631376858</v>
      </c>
      <c r="S34" s="55">
        <f t="shared" si="26"/>
        <v>4.0813916436862314</v>
      </c>
      <c r="T34" s="54">
        <f t="shared" si="11"/>
        <v>-35.169016369244581</v>
      </c>
      <c r="U34" s="40">
        <f t="shared" si="12"/>
        <v>-30.169016369244581</v>
      </c>
      <c r="V34" s="40">
        <f t="shared" si="13"/>
        <v>-25.169016369244581</v>
      </c>
      <c r="W34" s="40">
        <f t="shared" si="14"/>
        <v>-20.169016369244581</v>
      </c>
      <c r="X34" s="40">
        <f t="shared" si="15"/>
        <v>-15.169016369244581</v>
      </c>
      <c r="Y34" s="40">
        <f t="shared" si="16"/>
        <v>-10.169016369244581</v>
      </c>
      <c r="Z34" s="40">
        <f t="shared" si="17"/>
        <v>-5.1690163692445807</v>
      </c>
      <c r="AA34" s="40">
        <f t="shared" si="18"/>
        <v>-35.169016369244581</v>
      </c>
      <c r="AB34" s="40">
        <f t="shared" si="19"/>
        <v>-30.169016369244581</v>
      </c>
      <c r="AC34" s="40">
        <f t="shared" si="20"/>
        <v>-25.169016369244581</v>
      </c>
      <c r="AD34" s="91">
        <f t="shared" si="20"/>
        <v>-20.169016369244581</v>
      </c>
      <c r="AE34" s="91">
        <f t="shared" si="20"/>
        <v>-15.169016369244581</v>
      </c>
      <c r="AF34" s="91">
        <f t="shared" si="23"/>
        <v>-15.169016369244581</v>
      </c>
      <c r="AG34" s="40">
        <f t="shared" si="24"/>
        <v>-10.169016369244581</v>
      </c>
      <c r="AH34" s="55">
        <f t="shared" si="25"/>
        <v>-5.1690163692445807</v>
      </c>
    </row>
    <row r="35" spans="3:34" ht="13.5" thickBot="1">
      <c r="C35" s="27">
        <v>15</v>
      </c>
      <c r="D35" s="18">
        <v>15</v>
      </c>
      <c r="E35" s="20">
        <f t="shared" si="1"/>
        <v>37.573270153224463</v>
      </c>
      <c r="F35" s="12">
        <f t="shared" si="2"/>
        <v>39.02580567125311</v>
      </c>
      <c r="G35" s="20">
        <f t="shared" si="3"/>
        <v>39.957359286784083</v>
      </c>
      <c r="H35" s="12">
        <f t="shared" si="4"/>
        <v>41.636388525376127</v>
      </c>
      <c r="I35" s="20">
        <f t="shared" si="5"/>
        <v>42.641448420343693</v>
      </c>
      <c r="J35" s="36">
        <f t="shared" si="6"/>
        <v>44.446971379499153</v>
      </c>
      <c r="K35" s="39">
        <f t="shared" si="7"/>
        <v>38.957359286784083</v>
      </c>
      <c r="L35" s="67">
        <f t="shared" si="8"/>
        <v>36.736388525376128</v>
      </c>
      <c r="M35" s="54">
        <f t="shared" si="26"/>
        <v>-26.736388525376128</v>
      </c>
      <c r="N35" s="40">
        <f t="shared" si="26"/>
        <v>-21.736388525376128</v>
      </c>
      <c r="O35" s="40">
        <f t="shared" si="26"/>
        <v>-16.736388525376128</v>
      </c>
      <c r="P35" s="91">
        <f t="shared" si="26"/>
        <v>-11.736388525376128</v>
      </c>
      <c r="Q35" s="40">
        <f t="shared" si="26"/>
        <v>-6.7363885253761282</v>
      </c>
      <c r="R35" s="40">
        <f t="shared" si="26"/>
        <v>-1.7363885253761282</v>
      </c>
      <c r="S35" s="55">
        <f t="shared" si="26"/>
        <v>3.2636114746238718</v>
      </c>
      <c r="T35" s="54">
        <f t="shared" si="11"/>
        <v>-28.957359286784083</v>
      </c>
      <c r="U35" s="40">
        <f t="shared" si="12"/>
        <v>-23.957359286784083</v>
      </c>
      <c r="V35" s="40">
        <f t="shared" si="13"/>
        <v>-18.957359286784083</v>
      </c>
      <c r="W35" s="40">
        <f t="shared" si="14"/>
        <v>-13.957359286784083</v>
      </c>
      <c r="X35" s="40">
        <f t="shared" si="15"/>
        <v>-8.957359286784083</v>
      </c>
      <c r="Y35" s="40">
        <f t="shared" si="16"/>
        <v>-3.957359286784083</v>
      </c>
      <c r="Z35" s="40">
        <f t="shared" si="17"/>
        <v>1.042640713215917</v>
      </c>
      <c r="AA35" s="40">
        <f t="shared" si="18"/>
        <v>-28.957359286784083</v>
      </c>
      <c r="AB35" s="40">
        <f t="shared" si="19"/>
        <v>-23.957359286784083</v>
      </c>
      <c r="AC35" s="40">
        <f t="shared" si="20"/>
        <v>-18.957359286784083</v>
      </c>
      <c r="AD35" s="91">
        <f t="shared" si="20"/>
        <v>-13.957359286784083</v>
      </c>
      <c r="AE35" s="91">
        <f t="shared" si="20"/>
        <v>-8.957359286784083</v>
      </c>
      <c r="AF35" s="91">
        <f t="shared" si="23"/>
        <v>-8.957359286784083</v>
      </c>
      <c r="AG35" s="40">
        <f t="shared" si="24"/>
        <v>-3.957359286784083</v>
      </c>
      <c r="AH35" s="55">
        <f t="shared" si="25"/>
        <v>1.042640713215917</v>
      </c>
    </row>
    <row r="36" spans="3:34" ht="13.5" thickBot="1">
      <c r="C36" s="27">
        <v>15</v>
      </c>
      <c r="D36" s="19">
        <v>0</v>
      </c>
      <c r="E36" s="30">
        <f t="shared" si="1"/>
        <v>30.688683553497413</v>
      </c>
      <c r="F36" s="31">
        <f t="shared" si="2"/>
        <v>38.119432650542322</v>
      </c>
      <c r="G36" s="30">
        <f t="shared" si="3"/>
        <v>32.477488883321236</v>
      </c>
      <c r="H36" s="31">
        <f t="shared" si="4"/>
        <v>40.651644905130205</v>
      </c>
      <c r="I36" s="30">
        <f t="shared" si="5"/>
        <v>34.514530404124542</v>
      </c>
      <c r="J36" s="37">
        <f t="shared" si="6"/>
        <v>43.377042324975903</v>
      </c>
      <c r="K36" s="39">
        <f t="shared" si="7"/>
        <v>32.745702204323585</v>
      </c>
      <c r="L36" s="67">
        <f t="shared" si="8"/>
        <v>35.918608356313769</v>
      </c>
      <c r="M36" s="54">
        <f t="shared" ref="M36:S43" si="27">M$15-$L36</f>
        <v>-25.918608356313769</v>
      </c>
      <c r="N36" s="40">
        <f t="shared" si="27"/>
        <v>-20.918608356313769</v>
      </c>
      <c r="O36" s="40">
        <f t="shared" si="27"/>
        <v>-15.918608356313769</v>
      </c>
      <c r="P36" s="91">
        <f t="shared" si="27"/>
        <v>-10.918608356313769</v>
      </c>
      <c r="Q36" s="40">
        <f t="shared" si="27"/>
        <v>-5.9186083563137686</v>
      </c>
      <c r="R36" s="40">
        <f t="shared" si="27"/>
        <v>-0.91860835631376858</v>
      </c>
      <c r="S36" s="55">
        <f t="shared" si="27"/>
        <v>4.0813916436862314</v>
      </c>
      <c r="T36" s="54">
        <f t="shared" si="11"/>
        <v>-22.745702204323585</v>
      </c>
      <c r="U36" s="40">
        <f t="shared" si="12"/>
        <v>-17.745702204323585</v>
      </c>
      <c r="V36" s="40">
        <f t="shared" si="13"/>
        <v>-12.745702204323585</v>
      </c>
      <c r="W36" s="40">
        <f t="shared" si="14"/>
        <v>-7.7457022043235852</v>
      </c>
      <c r="X36" s="40">
        <f t="shared" si="15"/>
        <v>-2.7457022043235852</v>
      </c>
      <c r="Y36" s="40">
        <f t="shared" si="16"/>
        <v>2.2542977956764148</v>
      </c>
      <c r="Z36" s="40">
        <f t="shared" si="17"/>
        <v>7.2542977956764148</v>
      </c>
      <c r="AA36" s="40">
        <f t="shared" si="18"/>
        <v>-22.745702204323585</v>
      </c>
      <c r="AB36" s="40">
        <f t="shared" si="19"/>
        <v>-17.745702204323585</v>
      </c>
      <c r="AC36" s="40">
        <f t="shared" si="20"/>
        <v>-12.745702204323585</v>
      </c>
      <c r="AD36" s="91">
        <f t="shared" si="20"/>
        <v>-7.7457022043235852</v>
      </c>
      <c r="AE36" s="91">
        <f t="shared" si="20"/>
        <v>-2.7457022043235852</v>
      </c>
      <c r="AF36" s="91">
        <f t="shared" si="23"/>
        <v>-2.7457022043235852</v>
      </c>
      <c r="AG36" s="40">
        <f t="shared" si="24"/>
        <v>2.2542977956764148</v>
      </c>
      <c r="AH36" s="55">
        <f t="shared" si="25"/>
        <v>7.2542977956764148</v>
      </c>
    </row>
    <row r="37" spans="3:34" ht="13.5" thickBot="1">
      <c r="C37" s="27">
        <v>0</v>
      </c>
      <c r="D37" s="15">
        <v>90</v>
      </c>
      <c r="E37" s="28">
        <f t="shared" si="1"/>
        <v>64.69845130209103</v>
      </c>
      <c r="F37" s="29">
        <f t="shared" si="2"/>
        <v>8.0000000000000018</v>
      </c>
      <c r="G37" s="28">
        <f t="shared" si="3"/>
        <v>69.419395253114971</v>
      </c>
      <c r="H37" s="29">
        <f t="shared" si="4"/>
        <v>8.0000000000000018</v>
      </c>
      <c r="I37" s="28">
        <f t="shared" si="5"/>
        <v>74.640339204138883</v>
      </c>
      <c r="J37" s="37">
        <f t="shared" si="6"/>
        <v>8.0000000000000018</v>
      </c>
      <c r="K37" s="39">
        <f t="shared" si="7"/>
        <v>63.519395253114965</v>
      </c>
      <c r="L37" s="67">
        <f t="shared" si="8"/>
        <v>8.0000000000000018</v>
      </c>
      <c r="M37" s="54">
        <f t="shared" si="27"/>
        <v>1.9999999999999982</v>
      </c>
      <c r="N37" s="40">
        <f t="shared" si="27"/>
        <v>6.9999999999999982</v>
      </c>
      <c r="O37" s="40">
        <f t="shared" si="27"/>
        <v>11.999999999999998</v>
      </c>
      <c r="P37" s="91">
        <f t="shared" si="27"/>
        <v>17</v>
      </c>
      <c r="Q37" s="40">
        <f t="shared" si="27"/>
        <v>22</v>
      </c>
      <c r="R37" s="40">
        <f t="shared" si="27"/>
        <v>27</v>
      </c>
      <c r="S37" s="55">
        <f t="shared" si="27"/>
        <v>32</v>
      </c>
      <c r="T37" s="54">
        <f t="shared" si="11"/>
        <v>-53.519395253114965</v>
      </c>
      <c r="U37" s="40">
        <f t="shared" si="12"/>
        <v>-48.519395253114965</v>
      </c>
      <c r="V37" s="40">
        <f t="shared" si="13"/>
        <v>-43.519395253114965</v>
      </c>
      <c r="W37" s="40">
        <f t="shared" si="14"/>
        <v>-38.519395253114965</v>
      </c>
      <c r="X37" s="40">
        <f t="shared" si="15"/>
        <v>-33.519395253114965</v>
      </c>
      <c r="Y37" s="40">
        <f t="shared" si="16"/>
        <v>-28.519395253114965</v>
      </c>
      <c r="Z37" s="40">
        <f t="shared" si="17"/>
        <v>-23.519395253114965</v>
      </c>
      <c r="AA37" s="40">
        <f t="shared" si="18"/>
        <v>-53.519395253114965</v>
      </c>
      <c r="AB37" s="40">
        <f t="shared" si="19"/>
        <v>-48.519395253114965</v>
      </c>
      <c r="AC37" s="40">
        <f t="shared" si="20"/>
        <v>-43.519395253114965</v>
      </c>
      <c r="AD37" s="91">
        <f t="shared" si="20"/>
        <v>-38.519395253114965</v>
      </c>
      <c r="AE37" s="91">
        <f t="shared" si="20"/>
        <v>-33.519395253114965</v>
      </c>
      <c r="AF37" s="91">
        <f t="shared" si="23"/>
        <v>-33.519395253114965</v>
      </c>
      <c r="AG37" s="40">
        <f t="shared" si="24"/>
        <v>-28.519395253114965</v>
      </c>
      <c r="AH37" s="55">
        <f t="shared" si="25"/>
        <v>-23.519395253114965</v>
      </c>
    </row>
    <row r="38" spans="3:34" ht="13.5" thickBot="1">
      <c r="C38" s="27">
        <v>0</v>
      </c>
      <c r="D38" s="18">
        <v>75</v>
      </c>
      <c r="E38" s="20">
        <f t="shared" si="1"/>
        <v>63.792078281380242</v>
      </c>
      <c r="F38" s="12">
        <f t="shared" si="2"/>
        <v>14.884586599727051</v>
      </c>
      <c r="G38" s="20">
        <f t="shared" si="3"/>
        <v>68.434651632869034</v>
      </c>
      <c r="H38" s="12">
        <f t="shared" si="4"/>
        <v>15.479870403462849</v>
      </c>
      <c r="I38" s="20">
        <f t="shared" si="5"/>
        <v>73.57041014961564</v>
      </c>
      <c r="J38" s="36">
        <f t="shared" si="6"/>
        <v>16.12691801621915</v>
      </c>
      <c r="K38" s="39">
        <f t="shared" si="7"/>
        <v>62.701615084052605</v>
      </c>
      <c r="L38" s="67">
        <f t="shared" si="8"/>
        <v>14.211657082460498</v>
      </c>
      <c r="M38" s="54">
        <f t="shared" si="27"/>
        <v>-4.2116570824604977</v>
      </c>
      <c r="N38" s="40">
        <f t="shared" si="27"/>
        <v>0.78834291753950225</v>
      </c>
      <c r="O38" s="40">
        <f t="shared" si="27"/>
        <v>5.7883429175395023</v>
      </c>
      <c r="P38" s="91">
        <f t="shared" si="27"/>
        <v>10.788342917539502</v>
      </c>
      <c r="Q38" s="40">
        <f t="shared" si="27"/>
        <v>15.788342917539502</v>
      </c>
      <c r="R38" s="40">
        <f t="shared" si="27"/>
        <v>20.788342917539502</v>
      </c>
      <c r="S38" s="55">
        <f t="shared" si="27"/>
        <v>25.788342917539502</v>
      </c>
      <c r="T38" s="54">
        <f t="shared" si="11"/>
        <v>-52.701615084052605</v>
      </c>
      <c r="U38" s="40">
        <f t="shared" si="12"/>
        <v>-47.701615084052605</v>
      </c>
      <c r="V38" s="40">
        <f t="shared" si="13"/>
        <v>-42.701615084052605</v>
      </c>
      <c r="W38" s="40">
        <f t="shared" si="14"/>
        <v>-37.701615084052605</v>
      </c>
      <c r="X38" s="40">
        <f t="shared" si="15"/>
        <v>-32.701615084052605</v>
      </c>
      <c r="Y38" s="40">
        <f t="shared" si="16"/>
        <v>-27.701615084052605</v>
      </c>
      <c r="Z38" s="40">
        <f t="shared" si="17"/>
        <v>-22.701615084052605</v>
      </c>
      <c r="AA38" s="40">
        <f t="shared" si="18"/>
        <v>-52.701615084052605</v>
      </c>
      <c r="AB38" s="40">
        <f t="shared" si="19"/>
        <v>-47.701615084052605</v>
      </c>
      <c r="AC38" s="40">
        <f t="shared" si="20"/>
        <v>-42.701615084052605</v>
      </c>
      <c r="AD38" s="91">
        <f t="shared" si="20"/>
        <v>-37.701615084052605</v>
      </c>
      <c r="AE38" s="91">
        <f t="shared" si="20"/>
        <v>-32.701615084052605</v>
      </c>
      <c r="AF38" s="91">
        <f t="shared" si="23"/>
        <v>-32.701615084052605</v>
      </c>
      <c r="AG38" s="40">
        <f t="shared" si="24"/>
        <v>-27.701615084052605</v>
      </c>
      <c r="AH38" s="55">
        <f t="shared" si="25"/>
        <v>-22.701615084052605</v>
      </c>
    </row>
    <row r="39" spans="3:34" ht="13.5" thickBot="1">
      <c r="C39" s="27">
        <v>0</v>
      </c>
      <c r="D39" s="18">
        <v>60</v>
      </c>
      <c r="E39" s="20">
        <f t="shared" si="1"/>
        <v>61.134727042757092</v>
      </c>
      <c r="F39" s="12">
        <f t="shared" si="2"/>
        <v>21.300000000000004</v>
      </c>
      <c r="G39" s="20">
        <f t="shared" si="3"/>
        <v>65.547529422485241</v>
      </c>
      <c r="H39" s="12">
        <f t="shared" si="4"/>
        <v>22.450000000000003</v>
      </c>
      <c r="I39" s="20">
        <f t="shared" si="5"/>
        <v>70.433536882970259</v>
      </c>
      <c r="J39" s="36">
        <f t="shared" si="6"/>
        <v>23.700000000000003</v>
      </c>
      <c r="K39" s="39">
        <f t="shared" si="7"/>
        <v>60.304004943941493</v>
      </c>
      <c r="L39" s="67">
        <f t="shared" si="8"/>
        <v>20.000000000000004</v>
      </c>
      <c r="M39" s="54">
        <f t="shared" si="27"/>
        <v>-10.000000000000004</v>
      </c>
      <c r="N39" s="40">
        <f t="shared" si="27"/>
        <v>-5.0000000000000036</v>
      </c>
      <c r="O39" s="40">
        <f t="shared" si="27"/>
        <v>0</v>
      </c>
      <c r="P39" s="91">
        <f t="shared" si="27"/>
        <v>4.9999999999999964</v>
      </c>
      <c r="Q39" s="40">
        <f t="shared" si="27"/>
        <v>9.9999999999999964</v>
      </c>
      <c r="R39" s="40">
        <f t="shared" si="27"/>
        <v>14.999999999999996</v>
      </c>
      <c r="S39" s="55">
        <f t="shared" si="27"/>
        <v>19.999999999999996</v>
      </c>
      <c r="T39" s="54">
        <f t="shared" si="11"/>
        <v>-50.304004943941493</v>
      </c>
      <c r="U39" s="40">
        <f t="shared" si="12"/>
        <v>-45.304004943941493</v>
      </c>
      <c r="V39" s="40">
        <f t="shared" si="13"/>
        <v>-40.304004943941493</v>
      </c>
      <c r="W39" s="40">
        <f t="shared" si="14"/>
        <v>-35.304004943941493</v>
      </c>
      <c r="X39" s="40">
        <f t="shared" si="15"/>
        <v>-30.304004943941493</v>
      </c>
      <c r="Y39" s="40">
        <f t="shared" si="16"/>
        <v>-25.304004943941493</v>
      </c>
      <c r="Z39" s="40">
        <f t="shared" si="17"/>
        <v>-20.304004943941493</v>
      </c>
      <c r="AA39" s="40">
        <f t="shared" si="18"/>
        <v>-50.304004943941493</v>
      </c>
      <c r="AB39" s="40">
        <f t="shared" si="19"/>
        <v>-45.304004943941493</v>
      </c>
      <c r="AC39" s="40">
        <f t="shared" si="20"/>
        <v>-40.304004943941493</v>
      </c>
      <c r="AD39" s="91">
        <f t="shared" si="20"/>
        <v>-35.304004943941493</v>
      </c>
      <c r="AE39" s="91">
        <f t="shared" si="20"/>
        <v>-30.304004943941493</v>
      </c>
      <c r="AF39" s="91">
        <f t="shared" si="23"/>
        <v>-30.304004943941493</v>
      </c>
      <c r="AG39" s="40">
        <f t="shared" si="24"/>
        <v>-25.304004943941493</v>
      </c>
      <c r="AH39" s="55">
        <f t="shared" si="25"/>
        <v>-20.304004943941493</v>
      </c>
    </row>
    <row r="40" spans="3:34" ht="13.5" thickBot="1">
      <c r="C40" s="27">
        <v>0</v>
      </c>
      <c r="D40" s="18">
        <v>45</v>
      </c>
      <c r="E40" s="20">
        <f t="shared" si="1"/>
        <v>56.907491681653191</v>
      </c>
      <c r="F40" s="12">
        <f t="shared" si="2"/>
        <v>26.809040379562166</v>
      </c>
      <c r="G40" s="20">
        <f t="shared" si="3"/>
        <v>60.954781229406187</v>
      </c>
      <c r="H40" s="12">
        <f t="shared" si="4"/>
        <v>28.435385976291222</v>
      </c>
      <c r="I40" s="20">
        <f t="shared" si="5"/>
        <v>65.443492133396475</v>
      </c>
      <c r="J40" s="36">
        <f t="shared" si="6"/>
        <v>30.203152929257591</v>
      </c>
      <c r="K40" s="39">
        <f t="shared" si="7"/>
        <v>56.4899580015921</v>
      </c>
      <c r="L40" s="67">
        <f t="shared" si="8"/>
        <v>24.970562748477143</v>
      </c>
      <c r="M40" s="54">
        <f t="shared" si="27"/>
        <v>-14.970562748477143</v>
      </c>
      <c r="N40" s="40">
        <f t="shared" si="27"/>
        <v>-9.9705627484771426</v>
      </c>
      <c r="O40" s="40">
        <f t="shared" si="27"/>
        <v>-4.9705627484771426</v>
      </c>
      <c r="P40" s="91">
        <f t="shared" si="27"/>
        <v>2.9437251522857366E-2</v>
      </c>
      <c r="Q40" s="40">
        <f t="shared" si="27"/>
        <v>5.0294372515228574</v>
      </c>
      <c r="R40" s="40">
        <f t="shared" si="27"/>
        <v>10.029437251522857</v>
      </c>
      <c r="S40" s="55">
        <f t="shared" si="27"/>
        <v>15.029437251522857</v>
      </c>
      <c r="T40" s="54">
        <f t="shared" si="11"/>
        <v>-46.4899580015921</v>
      </c>
      <c r="U40" s="40">
        <f t="shared" si="12"/>
        <v>-41.4899580015921</v>
      </c>
      <c r="V40" s="40">
        <f t="shared" si="13"/>
        <v>-36.4899580015921</v>
      </c>
      <c r="W40" s="40">
        <f t="shared" si="14"/>
        <v>-31.4899580015921</v>
      </c>
      <c r="X40" s="40">
        <f t="shared" si="15"/>
        <v>-26.4899580015921</v>
      </c>
      <c r="Y40" s="40">
        <f t="shared" si="16"/>
        <v>-21.4899580015921</v>
      </c>
      <c r="Z40" s="40">
        <f t="shared" si="17"/>
        <v>-16.4899580015921</v>
      </c>
      <c r="AA40" s="40">
        <f t="shared" si="18"/>
        <v>-46.4899580015921</v>
      </c>
      <c r="AB40" s="40">
        <f t="shared" si="19"/>
        <v>-41.4899580015921</v>
      </c>
      <c r="AC40" s="40">
        <f t="shared" si="20"/>
        <v>-36.4899580015921</v>
      </c>
      <c r="AD40" s="91">
        <f t="shared" si="20"/>
        <v>-31.4899580015921</v>
      </c>
      <c r="AE40" s="91">
        <f t="shared" si="20"/>
        <v>-26.4899580015921</v>
      </c>
      <c r="AF40" s="91">
        <f t="shared" si="23"/>
        <v>-26.4899580015921</v>
      </c>
      <c r="AG40" s="40">
        <f t="shared" si="24"/>
        <v>-21.4899580015921</v>
      </c>
      <c r="AH40" s="55">
        <f t="shared" si="25"/>
        <v>-16.4899580015921</v>
      </c>
    </row>
    <row r="41" spans="3:34" ht="13.5" thickBot="1">
      <c r="C41" s="27">
        <v>0</v>
      </c>
      <c r="D41" s="18">
        <v>30</v>
      </c>
      <c r="E41" s="20">
        <f t="shared" si="1"/>
        <v>51.398451302091026</v>
      </c>
      <c r="F41" s="12">
        <f t="shared" si="2"/>
        <v>31.036275740666071</v>
      </c>
      <c r="G41" s="20">
        <f t="shared" si="3"/>
        <v>54.969395253114961</v>
      </c>
      <c r="H41" s="12">
        <f t="shared" si="4"/>
        <v>33.028134169370276</v>
      </c>
      <c r="I41" s="20">
        <f t="shared" si="5"/>
        <v>58.940339204138887</v>
      </c>
      <c r="J41" s="36">
        <f t="shared" si="6"/>
        <v>35.193197678831375</v>
      </c>
      <c r="K41" s="39">
        <f t="shared" si="7"/>
        <v>51.519395253114965</v>
      </c>
      <c r="L41" s="67">
        <f t="shared" si="8"/>
        <v>28.784609690826528</v>
      </c>
      <c r="M41" s="54">
        <f t="shared" si="27"/>
        <v>-18.784609690826528</v>
      </c>
      <c r="N41" s="40">
        <f t="shared" si="27"/>
        <v>-13.784609690826528</v>
      </c>
      <c r="O41" s="40">
        <f t="shared" si="27"/>
        <v>-8.7846096908265281</v>
      </c>
      <c r="P41" s="91">
        <f t="shared" si="27"/>
        <v>-3.7846096908265281</v>
      </c>
      <c r="Q41" s="40">
        <f t="shared" si="27"/>
        <v>1.2153903091734719</v>
      </c>
      <c r="R41" s="40">
        <f t="shared" si="27"/>
        <v>6.2153903091734719</v>
      </c>
      <c r="S41" s="55">
        <f t="shared" si="27"/>
        <v>11.215390309173472</v>
      </c>
      <c r="T41" s="54">
        <f t="shared" si="11"/>
        <v>-41.519395253114965</v>
      </c>
      <c r="U41" s="40">
        <f t="shared" si="12"/>
        <v>-36.519395253114965</v>
      </c>
      <c r="V41" s="40">
        <f t="shared" si="13"/>
        <v>-31.519395253114965</v>
      </c>
      <c r="W41" s="40">
        <f t="shared" si="14"/>
        <v>-26.519395253114965</v>
      </c>
      <c r="X41" s="40">
        <f t="shared" si="15"/>
        <v>-21.519395253114965</v>
      </c>
      <c r="Y41" s="40">
        <f t="shared" si="16"/>
        <v>-16.519395253114965</v>
      </c>
      <c r="Z41" s="40">
        <f t="shared" si="17"/>
        <v>-11.519395253114965</v>
      </c>
      <c r="AA41" s="40">
        <f t="shared" si="18"/>
        <v>-41.519395253114965</v>
      </c>
      <c r="AB41" s="40">
        <f t="shared" si="19"/>
        <v>-36.519395253114965</v>
      </c>
      <c r="AC41" s="40">
        <f t="shared" si="20"/>
        <v>-31.519395253114965</v>
      </c>
      <c r="AD41" s="91">
        <f t="shared" si="20"/>
        <v>-26.519395253114965</v>
      </c>
      <c r="AE41" s="91">
        <f t="shared" si="20"/>
        <v>-21.519395253114965</v>
      </c>
      <c r="AF41" s="91">
        <f t="shared" si="23"/>
        <v>-21.519395253114965</v>
      </c>
      <c r="AG41" s="40">
        <f t="shared" si="24"/>
        <v>-16.519395253114965</v>
      </c>
      <c r="AH41" s="55">
        <f t="shared" si="25"/>
        <v>-11.519395253114965</v>
      </c>
    </row>
    <row r="42" spans="3:34" ht="13.5" thickBot="1">
      <c r="C42" s="27">
        <v>0</v>
      </c>
      <c r="D42" s="18">
        <v>15</v>
      </c>
      <c r="E42" s="20">
        <f t="shared" si="1"/>
        <v>44.983037901818079</v>
      </c>
      <c r="F42" s="12">
        <f t="shared" si="2"/>
        <v>33.69362697928922</v>
      </c>
      <c r="G42" s="20">
        <f t="shared" si="3"/>
        <v>47.999265656577812</v>
      </c>
      <c r="H42" s="12">
        <f t="shared" si="4"/>
        <v>35.915256379754069</v>
      </c>
      <c r="I42" s="20">
        <f t="shared" si="5"/>
        <v>51.367257220358042</v>
      </c>
      <c r="J42" s="36">
        <f t="shared" si="6"/>
        <v>38.330070945476749</v>
      </c>
      <c r="K42" s="39">
        <f t="shared" si="7"/>
        <v>45.731052335575463</v>
      </c>
      <c r="L42" s="67">
        <f t="shared" si="8"/>
        <v>31.18221983093764</v>
      </c>
      <c r="M42" s="54">
        <f t="shared" si="27"/>
        <v>-21.18221983093764</v>
      </c>
      <c r="N42" s="40">
        <f t="shared" si="27"/>
        <v>-16.18221983093764</v>
      </c>
      <c r="O42" s="40">
        <f t="shared" si="27"/>
        <v>-11.18221983093764</v>
      </c>
      <c r="P42" s="91">
        <f t="shared" si="27"/>
        <v>-6.1822198309376404</v>
      </c>
      <c r="Q42" s="40">
        <f t="shared" si="27"/>
        <v>-1.1822198309376404</v>
      </c>
      <c r="R42" s="40">
        <f t="shared" si="27"/>
        <v>3.8177801690623596</v>
      </c>
      <c r="S42" s="55">
        <f t="shared" si="27"/>
        <v>8.8177801690623596</v>
      </c>
      <c r="T42" s="54">
        <f t="shared" si="11"/>
        <v>-35.731052335575463</v>
      </c>
      <c r="U42" s="40">
        <f t="shared" si="12"/>
        <v>-30.731052335575463</v>
      </c>
      <c r="V42" s="40">
        <f t="shared" si="13"/>
        <v>-25.731052335575463</v>
      </c>
      <c r="W42" s="40">
        <f t="shared" si="14"/>
        <v>-20.731052335575463</v>
      </c>
      <c r="X42" s="40">
        <f t="shared" si="15"/>
        <v>-15.731052335575463</v>
      </c>
      <c r="Y42" s="40">
        <f t="shared" si="16"/>
        <v>-10.731052335575463</v>
      </c>
      <c r="Z42" s="40">
        <f t="shared" si="17"/>
        <v>-5.7310523355754626</v>
      </c>
      <c r="AA42" s="40">
        <f t="shared" si="18"/>
        <v>-35.731052335575463</v>
      </c>
      <c r="AB42" s="40">
        <f t="shared" si="19"/>
        <v>-30.731052335575463</v>
      </c>
      <c r="AC42" s="40">
        <f t="shared" si="20"/>
        <v>-25.731052335575463</v>
      </c>
      <c r="AD42" s="91">
        <f t="shared" si="20"/>
        <v>-20.731052335575463</v>
      </c>
      <c r="AE42" s="91">
        <f t="shared" si="20"/>
        <v>-15.731052335575463</v>
      </c>
      <c r="AF42" s="91">
        <f t="shared" si="23"/>
        <v>-15.731052335575463</v>
      </c>
      <c r="AG42" s="40">
        <f t="shared" si="24"/>
        <v>-10.731052335575463</v>
      </c>
      <c r="AH42" s="55">
        <f t="shared" si="25"/>
        <v>-5.7310523355754626</v>
      </c>
    </row>
    <row r="43" spans="3:34" ht="13.5" thickBot="1">
      <c r="C43" s="27">
        <v>0</v>
      </c>
      <c r="D43" s="19">
        <v>0</v>
      </c>
      <c r="E43" s="30">
        <f t="shared" si="1"/>
        <v>38.098451302091028</v>
      </c>
      <c r="F43" s="31">
        <f t="shared" si="2"/>
        <v>34.6</v>
      </c>
      <c r="G43" s="30">
        <f t="shared" si="3"/>
        <v>40.519395253114965</v>
      </c>
      <c r="H43" s="31">
        <f t="shared" si="4"/>
        <v>36.9</v>
      </c>
      <c r="I43" s="30">
        <f t="shared" si="5"/>
        <v>43.240339204138891</v>
      </c>
      <c r="J43" s="37">
        <f t="shared" si="6"/>
        <v>39.4</v>
      </c>
      <c r="K43" s="39">
        <f t="shared" si="7"/>
        <v>39.519395253114965</v>
      </c>
      <c r="L43" s="67">
        <f t="shared" si="8"/>
        <v>32</v>
      </c>
      <c r="M43" s="56">
        <f t="shared" si="27"/>
        <v>-22</v>
      </c>
      <c r="N43" s="57">
        <f t="shared" si="27"/>
        <v>-17</v>
      </c>
      <c r="O43" s="57">
        <f t="shared" si="27"/>
        <v>-12</v>
      </c>
      <c r="P43" s="92">
        <f t="shared" si="27"/>
        <v>-7</v>
      </c>
      <c r="Q43" s="57">
        <f t="shared" si="27"/>
        <v>-2</v>
      </c>
      <c r="R43" s="57">
        <f t="shared" si="27"/>
        <v>3</v>
      </c>
      <c r="S43" s="58">
        <f t="shared" si="27"/>
        <v>8</v>
      </c>
      <c r="T43" s="56">
        <f t="shared" si="11"/>
        <v>-29.519395253114965</v>
      </c>
      <c r="U43" s="57">
        <f t="shared" si="12"/>
        <v>-24.519395253114965</v>
      </c>
      <c r="V43" s="57">
        <f t="shared" si="13"/>
        <v>-19.519395253114965</v>
      </c>
      <c r="W43" s="57">
        <f t="shared" si="14"/>
        <v>-14.519395253114965</v>
      </c>
      <c r="X43" s="57">
        <f t="shared" si="15"/>
        <v>-9.5193952531149648</v>
      </c>
      <c r="Y43" s="57">
        <f t="shared" si="16"/>
        <v>-4.5193952531149648</v>
      </c>
      <c r="Z43" s="57">
        <f t="shared" si="17"/>
        <v>0.48060474688503518</v>
      </c>
      <c r="AA43" s="57">
        <f t="shared" si="18"/>
        <v>-29.519395253114965</v>
      </c>
      <c r="AB43" s="57">
        <f t="shared" si="19"/>
        <v>-24.519395253114965</v>
      </c>
      <c r="AC43" s="57">
        <f t="shared" si="20"/>
        <v>-19.519395253114965</v>
      </c>
      <c r="AD43" s="91">
        <f t="shared" si="20"/>
        <v>-14.519395253114965</v>
      </c>
      <c r="AE43" s="91">
        <f t="shared" si="20"/>
        <v>-9.5193952531149648</v>
      </c>
      <c r="AF43" s="92">
        <f t="shared" si="23"/>
        <v>-9.5193952531149648</v>
      </c>
      <c r="AG43" s="57">
        <f t="shared" si="24"/>
        <v>-4.5193952531149648</v>
      </c>
      <c r="AH43" s="58">
        <f t="shared" si="25"/>
        <v>0.48060474688503518</v>
      </c>
    </row>
    <row r="44" spans="3:34">
      <c r="P44" s="87">
        <v>25</v>
      </c>
      <c r="AD44" s="87">
        <v>60</v>
      </c>
      <c r="AE44" s="87">
        <v>65</v>
      </c>
      <c r="AF44" s="87">
        <v>70</v>
      </c>
    </row>
    <row r="46" spans="3:34">
      <c r="AE46" s="87" t="s">
        <v>60</v>
      </c>
    </row>
  </sheetData>
  <phoneticPr fontId="0" type="noConversion"/>
  <conditionalFormatting sqref="T16:AH43">
    <cfRule type="cellIs" dxfId="5" priority="1" stopIfTrue="1" operator="notBetween">
      <formula>-10</formula>
      <formula>10</formula>
    </cfRule>
    <cfRule type="cellIs" dxfId="4" priority="2" stopIfTrue="1" operator="between">
      <formula>-5</formula>
      <formula>5</formula>
    </cfRule>
    <cfRule type="cellIs" dxfId="3" priority="3" stopIfTrue="1" operator="between">
      <formula>-10</formula>
      <formula>10</formula>
    </cfRule>
  </conditionalFormatting>
  <conditionalFormatting sqref="M16:S43">
    <cfRule type="cellIs" dxfId="2" priority="4" stopIfTrue="1" operator="greaterThan">
      <formula>10</formula>
    </cfRule>
    <cfRule type="cellIs" dxfId="1" priority="5" stopIfTrue="1" operator="between">
      <formula>5</formula>
      <formula>10</formula>
    </cfRule>
    <cfRule type="cellIs" dxfId="0" priority="6" stopIfTrue="1" operator="lessThan">
      <formula>5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Drillis</vt:lpstr>
      <vt:lpstr>Simulation</vt:lpstr>
      <vt:lpstr>Sheet2</vt:lpstr>
      <vt:lpstr>Analysis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Peacock</dc:creator>
  <cp:lastModifiedBy>Owner</cp:lastModifiedBy>
  <dcterms:created xsi:type="dcterms:W3CDTF">2005-03-02T19:55:19Z</dcterms:created>
  <dcterms:modified xsi:type="dcterms:W3CDTF">2010-07-24T03:21:07Z</dcterms:modified>
</cp:coreProperties>
</file>