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<sst xmlns="http://schemas.openxmlformats.org/spreadsheetml/2006/main" count="53" uniqueCount="40">
  <si>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Individual</t>
  </si>
  <si>
    <t>Age</t>
  </si>
  <si>
    <t>Sex</t>
  </si>
  <si>
    <t>Training</t>
  </si>
  <si>
    <t>Task</t>
  </si>
  <si>
    <t>Spatial</t>
  </si>
  <si>
    <t>Load</t>
  </si>
  <si>
    <t>Precision</t>
  </si>
  <si>
    <t>Context</t>
  </si>
  <si>
    <t>Thermal</t>
  </si>
  <si>
    <t>Clothing</t>
  </si>
  <si>
    <t>Time</t>
  </si>
  <si>
    <t>Sleep</t>
  </si>
  <si>
    <t>Male</t>
  </si>
  <si>
    <t>Female</t>
  </si>
  <si>
    <t>Light</t>
  </si>
  <si>
    <t>Medium</t>
  </si>
  <si>
    <t>Heavy</t>
  </si>
  <si>
    <t>Protective</t>
  </si>
  <si>
    <t>Required Throughput - Operations per Shift</t>
  </si>
  <si>
    <t>Shift Duration</t>
  </si>
  <si>
    <t>Years</t>
  </si>
  <si>
    <t>Cycles</t>
  </si>
  <si>
    <t>NLE</t>
  </si>
  <si>
    <t>lbs</t>
  </si>
  <si>
    <t>F</t>
  </si>
  <si>
    <t>Hours</t>
  </si>
  <si>
    <t>Loss</t>
  </si>
  <si>
    <t>Shift</t>
  </si>
  <si>
    <t>Very Light</t>
  </si>
  <si>
    <t>Walking</t>
  </si>
  <si>
    <t>Ratio</t>
  </si>
  <si>
    <t>ops/min</t>
  </si>
  <si>
    <t>Labor</t>
  </si>
  <si>
    <t>Discount</t>
  </si>
  <si>
    <t>EVA</t>
  </si>
  <si>
    <t>Output</t>
  </si>
  <si>
    <t>Rate</t>
  </si>
  <si>
    <t>Steps</t>
  </si>
  <si>
    <t>Discount Labor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</si>
</sst>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:L23"/>
    </sheetView>
  </sheetViews>
  <sheetFormatPr defaultColWidth="9.140625" defaultRowHeight="12.75"/>
  <cols>
    <col min="1" max="2" width="6.140625" style="2" customWidth="1"/>
    <col min="3" max="3" width="7.28125" style="2" customWidth="1"/>
    <col min="4" max="7" width="6.140625" style="2" customWidth="1"/>
    <col min="8" max="8" width="6.7109375" style="2" customWidth="1"/>
    <col min="9" max="9" width="9.8515625" style="2" customWidth="1"/>
    <col min="10" max="16384" width="6.140625" style="2" customWidth="1"/>
  </cols>
  <sheetData>
    <row r="1" s="36" customFormat="1" ht="24" thickBot="1">
      <c r="A1" s="35" t="s">
        <v>39</v>
      </c>
    </row>
    <row r="2" spans="1:12" s="1" customFormat="1" ht="11.25">
      <c r="A2" s="5"/>
      <c r="B2" s="6" t="s">
        <v>0</v>
      </c>
      <c r="C2" s="6"/>
      <c r="D2" s="6"/>
      <c r="E2" s="6"/>
      <c r="F2" s="6" t="s">
        <v>4</v>
      </c>
      <c r="G2" s="6"/>
      <c r="H2" s="6"/>
      <c r="I2" s="6" t="s">
        <v>8</v>
      </c>
      <c r="J2" s="6"/>
      <c r="K2" s="6" t="s">
        <v>11</v>
      </c>
      <c r="L2" s="7"/>
    </row>
    <row r="3" spans="1:12" s="1" customFormat="1" ht="11.25">
      <c r="A3" s="8"/>
      <c r="B3" s="3" t="s">
        <v>1</v>
      </c>
      <c r="C3" s="3" t="s">
        <v>2</v>
      </c>
      <c r="D3" s="3" t="s">
        <v>3</v>
      </c>
      <c r="E3" s="3" t="s">
        <v>5</v>
      </c>
      <c r="F3" s="3" t="s">
        <v>6</v>
      </c>
      <c r="G3" s="3" t="s">
        <v>7</v>
      </c>
      <c r="H3" s="3" t="s">
        <v>9</v>
      </c>
      <c r="I3" s="3" t="s">
        <v>10</v>
      </c>
      <c r="J3" s="3" t="s">
        <v>30</v>
      </c>
      <c r="K3" s="3" t="s">
        <v>28</v>
      </c>
      <c r="L3" s="9" t="s">
        <v>12</v>
      </c>
    </row>
    <row r="4" spans="1:12" s="1" customFormat="1" ht="12" thickBot="1">
      <c r="A4" s="8"/>
      <c r="B4" s="17" t="s">
        <v>21</v>
      </c>
      <c r="C4" s="17"/>
      <c r="D4" s="17" t="s">
        <v>22</v>
      </c>
      <c r="E4" s="17" t="s">
        <v>23</v>
      </c>
      <c r="F4" s="17" t="s">
        <v>24</v>
      </c>
      <c r="G4" s="17" t="s">
        <v>31</v>
      </c>
      <c r="H4" s="17" t="s">
        <v>25</v>
      </c>
      <c r="I4" s="17"/>
      <c r="J4" s="17" t="s">
        <v>38</v>
      </c>
      <c r="K4" s="17" t="s">
        <v>26</v>
      </c>
      <c r="L4" s="18" t="s">
        <v>27</v>
      </c>
    </row>
    <row r="5" spans="1:12" ht="12.75">
      <c r="A5" s="16">
        <v>1</v>
      </c>
      <c r="B5" s="19">
        <v>30</v>
      </c>
      <c r="C5" s="20" t="s">
        <v>13</v>
      </c>
      <c r="D5" s="20">
        <v>2000</v>
      </c>
      <c r="E5" s="20">
        <v>1</v>
      </c>
      <c r="F5" s="20">
        <v>1</v>
      </c>
      <c r="G5" s="20">
        <v>0.1</v>
      </c>
      <c r="H5" s="20">
        <v>60</v>
      </c>
      <c r="I5" s="20" t="s">
        <v>29</v>
      </c>
      <c r="J5" s="20">
        <v>0</v>
      </c>
      <c r="K5" s="20">
        <v>0.1</v>
      </c>
      <c r="L5" s="21">
        <v>0</v>
      </c>
    </row>
    <row r="6" spans="1:12" ht="12.75">
      <c r="A6" s="16">
        <v>0.9</v>
      </c>
      <c r="B6" s="10">
        <v>35</v>
      </c>
      <c r="C6" s="4"/>
      <c r="D6" s="4">
        <v>1000</v>
      </c>
      <c r="E6" s="4">
        <v>0.9</v>
      </c>
      <c r="F6" s="4">
        <v>10</v>
      </c>
      <c r="G6" s="4">
        <v>0.2</v>
      </c>
      <c r="H6" s="4">
        <v>65</v>
      </c>
      <c r="I6" s="4" t="s">
        <v>15</v>
      </c>
      <c r="J6" s="4">
        <v>1</v>
      </c>
      <c r="K6" s="4">
        <v>0.2</v>
      </c>
      <c r="L6" s="11">
        <v>1</v>
      </c>
    </row>
    <row r="7" spans="1:12" ht="12.75">
      <c r="A7" s="16">
        <v>0.8</v>
      </c>
      <c r="B7" s="10">
        <v>40</v>
      </c>
      <c r="C7" s="4"/>
      <c r="D7" s="4">
        <v>500</v>
      </c>
      <c r="E7" s="4">
        <v>0.8</v>
      </c>
      <c r="F7" s="4">
        <v>20</v>
      </c>
      <c r="G7" s="4">
        <v>0.3</v>
      </c>
      <c r="H7" s="4">
        <v>70</v>
      </c>
      <c r="I7" s="4"/>
      <c r="J7" s="4">
        <v>2</v>
      </c>
      <c r="K7" s="4">
        <v>0.5</v>
      </c>
      <c r="L7" s="11">
        <v>2</v>
      </c>
    </row>
    <row r="8" spans="1:12" ht="12.75">
      <c r="A8" s="16">
        <v>0.7</v>
      </c>
      <c r="B8" s="10">
        <v>45</v>
      </c>
      <c r="C8" s="4" t="s">
        <v>14</v>
      </c>
      <c r="D8" s="4">
        <v>250</v>
      </c>
      <c r="E8" s="4">
        <v>0.7</v>
      </c>
      <c r="F8" s="4">
        <v>30</v>
      </c>
      <c r="G8" s="4">
        <v>0.4</v>
      </c>
      <c r="H8" s="4">
        <v>75</v>
      </c>
      <c r="I8" s="4" t="s">
        <v>16</v>
      </c>
      <c r="J8" s="4">
        <v>3</v>
      </c>
      <c r="K8" s="4">
        <v>1</v>
      </c>
      <c r="L8" s="11">
        <v>3</v>
      </c>
    </row>
    <row r="9" spans="1:12" ht="12.75">
      <c r="A9" s="16">
        <v>0.6</v>
      </c>
      <c r="B9" s="10">
        <v>50</v>
      </c>
      <c r="C9" s="4"/>
      <c r="D9" s="4">
        <v>100</v>
      </c>
      <c r="E9" s="4">
        <v>0.6</v>
      </c>
      <c r="F9" s="4">
        <v>40</v>
      </c>
      <c r="G9" s="4">
        <v>0.5</v>
      </c>
      <c r="H9" s="4">
        <v>80</v>
      </c>
      <c r="I9" s="4"/>
      <c r="J9" s="4">
        <v>4</v>
      </c>
      <c r="K9" s="4">
        <v>2</v>
      </c>
      <c r="L9" s="11">
        <v>4</v>
      </c>
    </row>
    <row r="10" spans="1:12" ht="12.75">
      <c r="A10" s="16">
        <v>0.5</v>
      </c>
      <c r="B10" s="10">
        <v>55</v>
      </c>
      <c r="C10" s="4"/>
      <c r="D10" s="4">
        <v>50</v>
      </c>
      <c r="E10" s="4">
        <v>0.5</v>
      </c>
      <c r="F10" s="4">
        <v>50</v>
      </c>
      <c r="G10" s="4">
        <v>0.6</v>
      </c>
      <c r="H10" s="4">
        <v>85</v>
      </c>
      <c r="I10" s="4" t="s">
        <v>17</v>
      </c>
      <c r="J10" s="4">
        <v>5</v>
      </c>
      <c r="K10" s="4">
        <v>4</v>
      </c>
      <c r="L10" s="11">
        <v>5</v>
      </c>
    </row>
    <row r="11" spans="1:12" ht="12.75">
      <c r="A11" s="16">
        <v>0.4</v>
      </c>
      <c r="B11" s="10">
        <v>60</v>
      </c>
      <c r="C11" s="4"/>
      <c r="D11" s="4">
        <v>25</v>
      </c>
      <c r="E11" s="4">
        <v>0.4</v>
      </c>
      <c r="F11" s="4">
        <v>60</v>
      </c>
      <c r="G11" s="4">
        <v>0.7</v>
      </c>
      <c r="H11" s="4">
        <v>90</v>
      </c>
      <c r="I11" s="4"/>
      <c r="J11" s="4">
        <v>6</v>
      </c>
      <c r="K11" s="4">
        <v>6</v>
      </c>
      <c r="L11" s="11">
        <v>6</v>
      </c>
    </row>
    <row r="12" spans="1:12" ht="12.75">
      <c r="A12" s="16">
        <v>0.3</v>
      </c>
      <c r="B12" s="10">
        <v>65</v>
      </c>
      <c r="C12" s="4"/>
      <c r="D12" s="4">
        <v>10</v>
      </c>
      <c r="E12" s="4">
        <v>0.3</v>
      </c>
      <c r="F12" s="4">
        <v>70</v>
      </c>
      <c r="G12" s="4">
        <v>0.8</v>
      </c>
      <c r="H12" s="4">
        <v>95</v>
      </c>
      <c r="I12" s="4" t="s">
        <v>18</v>
      </c>
      <c r="J12" s="4">
        <v>7</v>
      </c>
      <c r="K12" s="4">
        <v>8</v>
      </c>
      <c r="L12" s="11">
        <v>7</v>
      </c>
    </row>
    <row r="13" spans="1:12" ht="12.75">
      <c r="A13" s="16">
        <v>0.2</v>
      </c>
      <c r="B13" s="10">
        <v>70</v>
      </c>
      <c r="C13" s="4"/>
      <c r="D13" s="4">
        <v>5</v>
      </c>
      <c r="E13" s="4">
        <v>0.2</v>
      </c>
      <c r="F13" s="4">
        <v>80</v>
      </c>
      <c r="G13" s="4">
        <v>0.9</v>
      </c>
      <c r="H13" s="4">
        <v>100</v>
      </c>
      <c r="I13" s="4"/>
      <c r="J13" s="4">
        <v>8</v>
      </c>
      <c r="K13" s="4">
        <v>10</v>
      </c>
      <c r="L13" s="11">
        <v>8</v>
      </c>
    </row>
    <row r="14" spans="1:12" ht="12.75">
      <c r="A14" s="16">
        <v>0.1</v>
      </c>
      <c r="B14" s="10">
        <v>75</v>
      </c>
      <c r="C14" s="4"/>
      <c r="D14" s="4">
        <v>1</v>
      </c>
      <c r="E14" s="4">
        <v>0.1</v>
      </c>
      <c r="F14" s="4">
        <v>90</v>
      </c>
      <c r="G14" s="4">
        <v>1</v>
      </c>
      <c r="H14" s="4">
        <v>105</v>
      </c>
      <c r="I14" s="4" t="s">
        <v>35</v>
      </c>
      <c r="J14" s="4">
        <v>9</v>
      </c>
      <c r="K14" s="4">
        <v>12</v>
      </c>
      <c r="L14" s="11">
        <v>9</v>
      </c>
    </row>
    <row r="15" spans="1:12" ht="13.5" thickBot="1">
      <c r="A15" s="22">
        <v>0.01</v>
      </c>
      <c r="B15" s="23">
        <v>80</v>
      </c>
      <c r="C15" s="24"/>
      <c r="D15" s="24">
        <v>0</v>
      </c>
      <c r="E15" s="24">
        <v>0</v>
      </c>
      <c r="F15" s="24">
        <v>100</v>
      </c>
      <c r="G15" s="24">
        <v>2</v>
      </c>
      <c r="H15" s="24">
        <v>110</v>
      </c>
      <c r="I15" s="24"/>
      <c r="J15" s="24">
        <v>10</v>
      </c>
      <c r="K15" s="24">
        <v>14</v>
      </c>
      <c r="L15" s="25">
        <v>10</v>
      </c>
    </row>
    <row r="16" spans="1:12" ht="13.5" thickBot="1">
      <c r="A16" s="32" t="s">
        <v>4</v>
      </c>
      <c r="B16" s="33">
        <v>30</v>
      </c>
      <c r="C16" s="33" t="s">
        <v>14</v>
      </c>
      <c r="D16" s="33">
        <v>2000</v>
      </c>
      <c r="E16" s="33">
        <v>0.4</v>
      </c>
      <c r="F16" s="33">
        <v>1</v>
      </c>
      <c r="G16" s="33">
        <v>0.1</v>
      </c>
      <c r="H16" s="33">
        <v>60</v>
      </c>
      <c r="I16" s="33" t="s">
        <v>29</v>
      </c>
      <c r="J16" s="33">
        <v>0</v>
      </c>
      <c r="K16" s="33">
        <v>8</v>
      </c>
      <c r="L16" s="34">
        <v>0</v>
      </c>
    </row>
    <row r="17" spans="1:12" ht="13.5" thickBot="1">
      <c r="A17" s="40"/>
      <c r="B17" s="41">
        <f>SUMIF(B$5:B$15,B16,$A$5:$A$15)</f>
        <v>1</v>
      </c>
      <c r="C17" s="41">
        <f aca="true" t="shared" si="0" ref="C17:L17">SUMIF(C$5:C$15,C16,$A$5:$A$15)</f>
        <v>0.7</v>
      </c>
      <c r="D17" s="41">
        <f t="shared" si="0"/>
        <v>1</v>
      </c>
      <c r="E17" s="41">
        <f t="shared" si="0"/>
        <v>0.4</v>
      </c>
      <c r="F17" s="41">
        <f t="shared" si="0"/>
        <v>1</v>
      </c>
      <c r="G17" s="41">
        <f t="shared" si="0"/>
        <v>1</v>
      </c>
      <c r="H17" s="41">
        <f t="shared" si="0"/>
        <v>1</v>
      </c>
      <c r="I17" s="41">
        <f t="shared" si="0"/>
        <v>1</v>
      </c>
      <c r="J17" s="41">
        <f t="shared" si="0"/>
        <v>1</v>
      </c>
      <c r="K17" s="41">
        <f t="shared" si="0"/>
        <v>0.3</v>
      </c>
      <c r="L17" s="42">
        <f t="shared" si="0"/>
        <v>1</v>
      </c>
    </row>
    <row r="18" spans="1:12" ht="13.5" thickBot="1">
      <c r="A18" s="26"/>
      <c r="B18" s="27"/>
      <c r="C18" s="27"/>
      <c r="D18" s="27"/>
      <c r="E18" s="27"/>
      <c r="F18" s="29" t="s">
        <v>19</v>
      </c>
      <c r="G18" s="31">
        <v>1000</v>
      </c>
      <c r="H18" s="37" t="s">
        <v>32</v>
      </c>
      <c r="I18" s="38" t="s">
        <v>34</v>
      </c>
      <c r="J18" s="38" t="s">
        <v>37</v>
      </c>
      <c r="K18" s="38" t="s">
        <v>36</v>
      </c>
      <c r="L18" s="28" t="s">
        <v>33</v>
      </c>
    </row>
    <row r="19" spans="1:12" ht="13.5" thickBot="1">
      <c r="A19" s="12"/>
      <c r="B19" s="13"/>
      <c r="C19" s="13"/>
      <c r="D19" s="13"/>
      <c r="E19" s="13"/>
      <c r="F19" s="14" t="s">
        <v>20</v>
      </c>
      <c r="G19" s="30">
        <f>K$16</f>
        <v>8</v>
      </c>
      <c r="H19" s="39">
        <f>$G$18/$G19/60</f>
        <v>2.0833333333333335</v>
      </c>
      <c r="I19" s="39">
        <f>PRODUCT(B17:L17)</f>
        <v>0.08399999999999999</v>
      </c>
      <c r="J19" s="39">
        <f>H19*I19</f>
        <v>0.175</v>
      </c>
      <c r="K19" s="39">
        <f>J19*G19*60</f>
        <v>84</v>
      </c>
      <c r="L19" s="15">
        <f>G18/K19</f>
        <v>11.904761904761905</v>
      </c>
    </row>
    <row r="20" spans="1:12" ht="13.5" thickBot="1">
      <c r="A20" s="32" t="s">
        <v>4</v>
      </c>
      <c r="B20" s="33">
        <v>30</v>
      </c>
      <c r="C20" s="33" t="s">
        <v>14</v>
      </c>
      <c r="D20" s="33">
        <v>2000</v>
      </c>
      <c r="E20" s="33">
        <v>0.4</v>
      </c>
      <c r="F20" s="33">
        <v>60</v>
      </c>
      <c r="G20" s="33">
        <v>0.1</v>
      </c>
      <c r="H20" s="33">
        <v>60</v>
      </c>
      <c r="I20" s="33" t="s">
        <v>29</v>
      </c>
      <c r="J20" s="33">
        <v>0</v>
      </c>
      <c r="K20" s="33">
        <v>8</v>
      </c>
      <c r="L20" s="34">
        <v>0</v>
      </c>
    </row>
    <row r="21" spans="1:12" ht="13.5" thickBot="1">
      <c r="A21" s="40"/>
      <c r="B21" s="41">
        <f>SUMIF(B$5:B$15,B20,$A$5:$A$15)</f>
        <v>1</v>
      </c>
      <c r="C21" s="41">
        <f>SUMIF(C$5:C$15,C20,$A$5:$A$15)</f>
        <v>0.7</v>
      </c>
      <c r="D21" s="41">
        <f>SUMIF(D$5:D$15,D20,$A$5:$A$15)</f>
        <v>1</v>
      </c>
      <c r="E21" s="41">
        <f>SUMIF(E$5:E$15,E20,$A$5:$A$15)</f>
        <v>0.4</v>
      </c>
      <c r="F21" s="41">
        <f>SUMIF(F$5:F$15,F20,$A$5:$A$15)</f>
        <v>0.4</v>
      </c>
      <c r="G21" s="41">
        <f>SUMIF(G$5:G$15,G20,$A$5:$A$15)</f>
        <v>1</v>
      </c>
      <c r="H21" s="41">
        <f>SUMIF(H$5:H$15,H20,$A$5:$A$15)</f>
        <v>1</v>
      </c>
      <c r="I21" s="41">
        <f>SUMIF(I$5:I$15,I20,$A$5:$A$15)</f>
        <v>1</v>
      </c>
      <c r="J21" s="41">
        <f>SUMIF(J$5:J$15,J20,$A$5:$A$15)</f>
        <v>1</v>
      </c>
      <c r="K21" s="41">
        <f>SUMIF(K$5:K$15,K20,$A$5:$A$15)</f>
        <v>0.3</v>
      </c>
      <c r="L21" s="42">
        <f>SUMIF(L$5:L$15,L20,$A$5:$A$15)</f>
        <v>1</v>
      </c>
    </row>
    <row r="22" spans="1:12" ht="13.5" thickBot="1">
      <c r="A22" s="26"/>
      <c r="B22" s="27"/>
      <c r="C22" s="27"/>
      <c r="D22" s="27"/>
      <c r="E22" s="27"/>
      <c r="F22" s="29" t="s">
        <v>19</v>
      </c>
      <c r="G22" s="31">
        <v>1000</v>
      </c>
      <c r="H22" s="37" t="s">
        <v>32</v>
      </c>
      <c r="I22" s="38" t="s">
        <v>34</v>
      </c>
      <c r="J22" s="38" t="s">
        <v>37</v>
      </c>
      <c r="K22" s="38" t="s">
        <v>36</v>
      </c>
      <c r="L22" s="28" t="s">
        <v>33</v>
      </c>
    </row>
    <row r="23" spans="1:12" ht="13.5" thickBot="1">
      <c r="A23" s="12"/>
      <c r="B23" s="13"/>
      <c r="C23" s="13"/>
      <c r="D23" s="13"/>
      <c r="E23" s="13"/>
      <c r="F23" s="14" t="s">
        <v>20</v>
      </c>
      <c r="G23" s="30">
        <f>K$16</f>
        <v>8</v>
      </c>
      <c r="H23" s="39">
        <f>$G$18/$G23/60</f>
        <v>2.0833333333333335</v>
      </c>
      <c r="I23" s="39">
        <f>PRODUCT(B21:L21)</f>
        <v>0.0336</v>
      </c>
      <c r="J23" s="39">
        <f>H23*I23</f>
        <v>0.07</v>
      </c>
      <c r="K23" s="39">
        <f>J23*G23*60</f>
        <v>33.6</v>
      </c>
      <c r="L23" s="15">
        <f>G22/K23</f>
        <v>29.76190476190476</v>
      </c>
    </row>
  </sheetData>
  <printOptions horizontalCentered="1" verticalCentered="1"/>
  <pageMargins left="0.25" right="0.25" top="1" bottom="1" header="0.5" footer="0.5"/>
  <pageSetup horizontalDpi="300" verticalDpi="300" orientation="landscape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Peacock</dc:creator>
  <cp:keywords/>
  <dc:description/>
  <cp:lastModifiedBy>Brian Peacock</cp:lastModifiedBy>
  <cp:lastPrinted>2004-01-30T08:25:14Z</cp:lastPrinted>
  <dcterms:created xsi:type="dcterms:W3CDTF">2004-01-30T00:32:56Z</dcterms:created>
  <dcterms:modified xsi:type="dcterms:W3CDTF">2004-01-30T09:07:39Z</dcterms:modified>
  <cp:category/>
  <cp:version/>
  <cp:contentType/>
  <cp:contentStatus/>
</cp:coreProperties>
</file>